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tcastrovega\Downloads\"/>
    </mc:Choice>
  </mc:AlternateContent>
  <xr:revisionPtr revIDLastSave="0" documentId="8_{3BFD2CA5-E444-432E-B6C8-3EA4E273A74C}" xr6:coauthVersionLast="47" xr6:coauthVersionMax="47" xr10:uidLastSave="{00000000-0000-0000-0000-000000000000}"/>
  <workbookProtection workbookAlgorithmName="SHA-512" workbookHashValue="gGzbY/KQCCJP4F7S+w9a9ZxM0vDLHlZWkuGND7xfcg7TNMgkzL3o0tjGfvIT5wsxnqSkZwVXWBWDaDD1XEhbBg==" workbookSaltValue="mB1AWX1Pds1Po3i+Odwt0Q==" workbookSpinCount="100000" lockStructure="1"/>
  <bookViews>
    <workbookView xWindow="-108" yWindow="-108" windowWidth="23256" windowHeight="12456" tabRatio="787" activeTab="1" xr2:uid="{00000000-000D-0000-FFFF-FFFF00000000}"/>
  </bookViews>
  <sheets>
    <sheet name="Vendor Worksheet Instructions" sheetId="5" r:id="rId1"/>
    <sheet name="Vendor Worksheet" sheetId="10" r:id="rId2"/>
    <sheet name="Certification Instructions" sheetId="6" r:id="rId3"/>
    <sheet name="Vendor Summary &amp; Certification" sheetId="13" r:id="rId4"/>
  </sheets>
  <definedNames>
    <definedName name="Daily">'Vendor Worksheet'!$H$12</definedName>
    <definedName name="_xlnm.Print_Area" localSheetId="3">'Vendor Summary &amp; Certification'!$A$1:$I$45</definedName>
    <definedName name="_xlnm.Print_Area" localSheetId="1">'Vendor Worksheet'!$A$1:$M$167</definedName>
    <definedName name="SUBMIT" localSheetId="3">'Vendor Summary &amp; Certification'!#REF!</definedName>
    <definedName name="SUBMIT" localSheetId="1">#REF!</definedName>
    <definedName name="SUBMI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10" l="1"/>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29" i="10"/>
  <c r="F29" i="10" l="1"/>
  <c r="H29" i="10" s="1"/>
  <c r="F30" i="10"/>
  <c r="F31" i="10"/>
  <c r="H31" i="10"/>
  <c r="H158" i="10"/>
  <c r="L155" i="10"/>
  <c r="G30" i="10" l="1"/>
  <c r="H30" i="10"/>
  <c r="K30" i="10"/>
  <c r="M30" i="10" s="1"/>
  <c r="G29" i="10"/>
  <c r="K29" i="10" s="1"/>
  <c r="M29" i="10" s="1"/>
  <c r="G31" i="10"/>
  <c r="K31" i="10" s="1"/>
  <c r="M31" i="10" s="1"/>
  <c r="F153" i="10"/>
  <c r="F68" i="10"/>
  <c r="F69" i="10"/>
  <c r="G69" i="10" s="1"/>
  <c r="F70" i="10"/>
  <c r="F71" i="10"/>
  <c r="G71" i="10" s="1"/>
  <c r="F72" i="10"/>
  <c r="H72" i="10" s="1"/>
  <c r="F73" i="10"/>
  <c r="F74" i="10"/>
  <c r="F75" i="10"/>
  <c r="F76" i="10"/>
  <c r="F77" i="10"/>
  <c r="G77" i="10" s="1"/>
  <c r="F78" i="10"/>
  <c r="F79" i="10"/>
  <c r="G79" i="10" s="1"/>
  <c r="F80" i="10"/>
  <c r="F81" i="10"/>
  <c r="F82" i="10"/>
  <c r="F83" i="10"/>
  <c r="F84" i="10"/>
  <c r="F85" i="10"/>
  <c r="G85" i="10" s="1"/>
  <c r="F86" i="10"/>
  <c r="F87" i="10"/>
  <c r="G87" i="10" s="1"/>
  <c r="F88" i="10"/>
  <c r="F89" i="10"/>
  <c r="H89" i="10" s="1"/>
  <c r="F90" i="10"/>
  <c r="G90" i="10" s="1"/>
  <c r="F91" i="10"/>
  <c r="F92" i="10"/>
  <c r="F93" i="10"/>
  <c r="G93" i="10" s="1"/>
  <c r="F94" i="10"/>
  <c r="F95" i="10"/>
  <c r="G95" i="10" s="1"/>
  <c r="F96" i="10"/>
  <c r="F97" i="10"/>
  <c r="H97" i="10" s="1"/>
  <c r="F98" i="10"/>
  <c r="H98" i="10" s="1"/>
  <c r="F99" i="10"/>
  <c r="F100" i="10"/>
  <c r="F101" i="10"/>
  <c r="G101" i="10" s="1"/>
  <c r="F102" i="10"/>
  <c r="F103" i="10"/>
  <c r="G103" i="10" s="1"/>
  <c r="F104" i="10"/>
  <c r="F105" i="10"/>
  <c r="H105" i="10" s="1"/>
  <c r="F106" i="10"/>
  <c r="F107" i="10"/>
  <c r="F108" i="10"/>
  <c r="F109" i="10"/>
  <c r="G109" i="10" s="1"/>
  <c r="F110" i="10"/>
  <c r="F111" i="10"/>
  <c r="G111" i="10" s="1"/>
  <c r="F112" i="10"/>
  <c r="F113" i="10"/>
  <c r="H113" i="10" s="1"/>
  <c r="F114" i="10"/>
  <c r="H114" i="10" s="1"/>
  <c r="F115" i="10"/>
  <c r="F116" i="10"/>
  <c r="F117" i="10"/>
  <c r="G117" i="10" s="1"/>
  <c r="F118" i="10"/>
  <c r="F119" i="10"/>
  <c r="G119" i="10" s="1"/>
  <c r="F120" i="10"/>
  <c r="F121" i="10"/>
  <c r="H121" i="10" s="1"/>
  <c r="F122" i="10"/>
  <c r="H122" i="10" s="1"/>
  <c r="F123" i="10"/>
  <c r="F124" i="10"/>
  <c r="F125" i="10"/>
  <c r="G125" i="10" s="1"/>
  <c r="F126" i="10"/>
  <c r="F127" i="10"/>
  <c r="G127" i="10" s="1"/>
  <c r="F128" i="10"/>
  <c r="F129" i="10"/>
  <c r="H129" i="10" s="1"/>
  <c r="F130" i="10"/>
  <c r="H130" i="10" s="1"/>
  <c r="F131" i="10"/>
  <c r="F132" i="10"/>
  <c r="F133" i="10"/>
  <c r="G133" i="10" s="1"/>
  <c r="F134" i="10"/>
  <c r="F135" i="10"/>
  <c r="G135" i="10" s="1"/>
  <c r="F136" i="10"/>
  <c r="F137" i="10"/>
  <c r="H137" i="10" s="1"/>
  <c r="F138" i="10"/>
  <c r="H138" i="10" s="1"/>
  <c r="F139" i="10"/>
  <c r="F140" i="10"/>
  <c r="F141" i="10"/>
  <c r="G141" i="10" s="1"/>
  <c r="F142" i="10"/>
  <c r="F143" i="10"/>
  <c r="G143" i="10" s="1"/>
  <c r="F144" i="10"/>
  <c r="F145" i="10"/>
  <c r="H145" i="10" s="1"/>
  <c r="F146" i="10"/>
  <c r="H146" i="10" s="1"/>
  <c r="F147" i="10"/>
  <c r="F148" i="10"/>
  <c r="F149" i="10"/>
  <c r="G149" i="10" s="1"/>
  <c r="F150" i="10"/>
  <c r="F151" i="10"/>
  <c r="G151" i="10" s="1"/>
  <c r="F152" i="10"/>
  <c r="F64" i="10"/>
  <c r="G64" i="10" s="1"/>
  <c r="F65" i="10"/>
  <c r="H65" i="10" s="1"/>
  <c r="F66" i="10"/>
  <c r="F67" i="10"/>
  <c r="G67" i="10" s="1"/>
  <c r="F60" i="10"/>
  <c r="F61" i="10"/>
  <c r="F62" i="10"/>
  <c r="F63" i="10"/>
  <c r="G82" i="10" l="1"/>
  <c r="H82" i="10"/>
  <c r="K82" i="10" s="1"/>
  <c r="M82" i="10" s="1"/>
  <c r="G106" i="10"/>
  <c r="H106" i="10"/>
  <c r="K106" i="10" s="1"/>
  <c r="M106" i="10" s="1"/>
  <c r="H90" i="10"/>
  <c r="K90" i="10" s="1"/>
  <c r="M90" i="10" s="1"/>
  <c r="G153" i="10"/>
  <c r="H153" i="10"/>
  <c r="H80" i="10"/>
  <c r="G80" i="10"/>
  <c r="G73" i="10"/>
  <c r="H73" i="10"/>
  <c r="G74" i="10"/>
  <c r="H74" i="10"/>
  <c r="K74" i="10"/>
  <c r="M74" i="10" s="1"/>
  <c r="G130" i="10"/>
  <c r="K130" i="10" s="1"/>
  <c r="M130" i="10" s="1"/>
  <c r="H67" i="10"/>
  <c r="K67" i="10" s="1"/>
  <c r="M67" i="10" s="1"/>
  <c r="G138" i="10"/>
  <c r="K138" i="10" s="1"/>
  <c r="M138" i="10" s="1"/>
  <c r="G98" i="10"/>
  <c r="K98" i="10"/>
  <c r="M98" i="10" s="1"/>
  <c r="G146" i="10"/>
  <c r="K146" i="10" s="1"/>
  <c r="M146" i="10" s="1"/>
  <c r="G114" i="10"/>
  <c r="K114" i="10" s="1"/>
  <c r="M114" i="10" s="1"/>
  <c r="G72" i="10"/>
  <c r="K72" i="10" s="1"/>
  <c r="M72" i="10" s="1"/>
  <c r="H81" i="10"/>
  <c r="G122" i="10"/>
  <c r="K122" i="10" s="1"/>
  <c r="M122" i="10" s="1"/>
  <c r="G81" i="10"/>
  <c r="K81" i="10" s="1"/>
  <c r="M81" i="10" s="1"/>
  <c r="G118" i="10"/>
  <c r="H118" i="10"/>
  <c r="K118" i="10"/>
  <c r="M118" i="10" s="1"/>
  <c r="H136" i="10"/>
  <c r="G136" i="10"/>
  <c r="K136" i="10" s="1"/>
  <c r="M136" i="10" s="1"/>
  <c r="G108" i="10"/>
  <c r="H108" i="10"/>
  <c r="H96" i="10"/>
  <c r="G96" i="10"/>
  <c r="H88" i="10"/>
  <c r="G88" i="10"/>
  <c r="G139" i="10"/>
  <c r="H139" i="10"/>
  <c r="G126" i="10"/>
  <c r="H126" i="10"/>
  <c r="G107" i="10"/>
  <c r="H107" i="10"/>
  <c r="G99" i="10"/>
  <c r="H99" i="10"/>
  <c r="G76" i="10"/>
  <c r="H76" i="10"/>
  <c r="G70" i="10"/>
  <c r="H70" i="10"/>
  <c r="G140" i="10"/>
  <c r="H140" i="10"/>
  <c r="G100" i="10"/>
  <c r="H100" i="10"/>
  <c r="G148" i="10"/>
  <c r="H148" i="10"/>
  <c r="H144" i="10"/>
  <c r="G144" i="10"/>
  <c r="G116" i="10"/>
  <c r="H116" i="10"/>
  <c r="H112" i="10"/>
  <c r="G112" i="10"/>
  <c r="H104" i="10"/>
  <c r="G104" i="10"/>
  <c r="G75" i="10"/>
  <c r="H75" i="10"/>
  <c r="G83" i="10"/>
  <c r="H83" i="10"/>
  <c r="G147" i="10"/>
  <c r="H147" i="10"/>
  <c r="G134" i="10"/>
  <c r="H134" i="10"/>
  <c r="G115" i="10"/>
  <c r="H115" i="10"/>
  <c r="G94" i="10"/>
  <c r="H94" i="10"/>
  <c r="G86" i="10"/>
  <c r="H86" i="10"/>
  <c r="G131" i="10"/>
  <c r="H131" i="10"/>
  <c r="G124" i="10"/>
  <c r="H124" i="10"/>
  <c r="G150" i="10"/>
  <c r="H150" i="10"/>
  <c r="G91" i="10"/>
  <c r="H91" i="10"/>
  <c r="G142" i="10"/>
  <c r="H142" i="10"/>
  <c r="G123" i="10"/>
  <c r="H123" i="10"/>
  <c r="G110" i="10"/>
  <c r="H110" i="10"/>
  <c r="G102" i="10"/>
  <c r="H102" i="10"/>
  <c r="G68" i="10"/>
  <c r="H68" i="10"/>
  <c r="K68" i="10" s="1"/>
  <c r="M68" i="10" s="1"/>
  <c r="H152" i="10"/>
  <c r="G152" i="10"/>
  <c r="H120" i="10"/>
  <c r="G120" i="10"/>
  <c r="G132" i="10"/>
  <c r="H132" i="10"/>
  <c r="H128" i="10"/>
  <c r="G128" i="10"/>
  <c r="G92" i="10"/>
  <c r="H92" i="10"/>
  <c r="G84" i="10"/>
  <c r="H84" i="10"/>
  <c r="G78" i="10"/>
  <c r="K78" i="10" s="1"/>
  <c r="M78" i="10" s="1"/>
  <c r="H78" i="10"/>
  <c r="G145" i="10"/>
  <c r="K145" i="10" s="1"/>
  <c r="M145" i="10" s="1"/>
  <c r="G137" i="10"/>
  <c r="K137" i="10" s="1"/>
  <c r="M137" i="10" s="1"/>
  <c r="G129" i="10"/>
  <c r="K129" i="10" s="1"/>
  <c r="M129" i="10" s="1"/>
  <c r="G121" i="10"/>
  <c r="K121" i="10" s="1"/>
  <c r="M121" i="10" s="1"/>
  <c r="G113" i="10"/>
  <c r="K113" i="10" s="1"/>
  <c r="M113" i="10" s="1"/>
  <c r="G105" i="10"/>
  <c r="K105" i="10" s="1"/>
  <c r="M105" i="10" s="1"/>
  <c r="G97" i="10"/>
  <c r="K97" i="10" s="1"/>
  <c r="M97" i="10" s="1"/>
  <c r="G89" i="10"/>
  <c r="K89" i="10" s="1"/>
  <c r="M89" i="10" s="1"/>
  <c r="H149" i="10"/>
  <c r="K149" i="10" s="1"/>
  <c r="M149" i="10" s="1"/>
  <c r="H141" i="10"/>
  <c r="K141" i="10" s="1"/>
  <c r="M141" i="10" s="1"/>
  <c r="H133" i="10"/>
  <c r="K133" i="10" s="1"/>
  <c r="M133" i="10" s="1"/>
  <c r="H125" i="10"/>
  <c r="K125" i="10" s="1"/>
  <c r="M125" i="10" s="1"/>
  <c r="H117" i="10"/>
  <c r="K117" i="10" s="1"/>
  <c r="M117" i="10" s="1"/>
  <c r="H109" i="10"/>
  <c r="K109" i="10" s="1"/>
  <c r="M109" i="10" s="1"/>
  <c r="H101" i="10"/>
  <c r="K101" i="10" s="1"/>
  <c r="M101" i="10" s="1"/>
  <c r="H93" i="10"/>
  <c r="K93" i="10" s="1"/>
  <c r="M93" i="10" s="1"/>
  <c r="H85" i="10"/>
  <c r="K85" i="10" s="1"/>
  <c r="M85" i="10" s="1"/>
  <c r="H77" i="10"/>
  <c r="K77" i="10" s="1"/>
  <c r="M77" i="10" s="1"/>
  <c r="H69" i="10"/>
  <c r="K69" i="10" s="1"/>
  <c r="M69" i="10" s="1"/>
  <c r="K87" i="10"/>
  <c r="M87" i="10" s="1"/>
  <c r="H151" i="10"/>
  <c r="K151" i="10" s="1"/>
  <c r="M151" i="10" s="1"/>
  <c r="H143" i="10"/>
  <c r="K143" i="10" s="1"/>
  <c r="M143" i="10" s="1"/>
  <c r="H135" i="10"/>
  <c r="K135" i="10" s="1"/>
  <c r="M135" i="10" s="1"/>
  <c r="H127" i="10"/>
  <c r="K127" i="10" s="1"/>
  <c r="M127" i="10" s="1"/>
  <c r="H119" i="10"/>
  <c r="K119" i="10" s="1"/>
  <c r="M119" i="10" s="1"/>
  <c r="H111" i="10"/>
  <c r="K111" i="10" s="1"/>
  <c r="M111" i="10" s="1"/>
  <c r="H103" i="10"/>
  <c r="K103" i="10" s="1"/>
  <c r="M103" i="10" s="1"/>
  <c r="H95" i="10"/>
  <c r="K95" i="10" s="1"/>
  <c r="M95" i="10" s="1"/>
  <c r="H87" i="10"/>
  <c r="H79" i="10"/>
  <c r="K79" i="10" s="1"/>
  <c r="M79" i="10" s="1"/>
  <c r="H71" i="10"/>
  <c r="K71" i="10" s="1"/>
  <c r="M71" i="10" s="1"/>
  <c r="G66" i="10"/>
  <c r="H66" i="10"/>
  <c r="G65" i="10"/>
  <c r="K65" i="10" s="1"/>
  <c r="M65" i="10" s="1"/>
  <c r="H64" i="10"/>
  <c r="K64" i="10" s="1"/>
  <c r="M64" i="10" s="1"/>
  <c r="G62" i="10"/>
  <c r="H62" i="10"/>
  <c r="G60" i="10"/>
  <c r="H60" i="10"/>
  <c r="G63" i="10"/>
  <c r="H63" i="10"/>
  <c r="H61" i="10"/>
  <c r="G61" i="10"/>
  <c r="F32" i="10"/>
  <c r="F33" i="10"/>
  <c r="F34" i="10"/>
  <c r="F35" i="10"/>
  <c r="F36" i="10"/>
  <c r="F37" i="10"/>
  <c r="F38" i="10"/>
  <c r="F39" i="10"/>
  <c r="F40" i="10"/>
  <c r="F41" i="10"/>
  <c r="F42" i="10"/>
  <c r="F43" i="10"/>
  <c r="F44" i="10"/>
  <c r="F45" i="10"/>
  <c r="F46" i="10"/>
  <c r="G46" i="10" s="1"/>
  <c r="F47" i="10"/>
  <c r="G47" i="10" s="1"/>
  <c r="F48" i="10"/>
  <c r="F49" i="10"/>
  <c r="F50" i="10"/>
  <c r="F51" i="10"/>
  <c r="F52" i="10"/>
  <c r="F53" i="10"/>
  <c r="F54" i="10"/>
  <c r="G54" i="10" s="1"/>
  <c r="F55" i="10"/>
  <c r="G55" i="10" s="1"/>
  <c r="F56" i="10"/>
  <c r="F57" i="10"/>
  <c r="F58" i="10"/>
  <c r="F59" i="10"/>
  <c r="K110" i="10" l="1"/>
  <c r="M110" i="10" s="1"/>
  <c r="K150" i="10"/>
  <c r="M150" i="10" s="1"/>
  <c r="K116" i="10"/>
  <c r="M116" i="10" s="1"/>
  <c r="K80" i="10"/>
  <c r="M80" i="10" s="1"/>
  <c r="K131" i="10"/>
  <c r="M131" i="10" s="1"/>
  <c r="K142" i="10"/>
  <c r="M142" i="10" s="1"/>
  <c r="K102" i="10"/>
  <c r="M102" i="10" s="1"/>
  <c r="K86" i="10"/>
  <c r="M86" i="10" s="1"/>
  <c r="K147" i="10"/>
  <c r="M147" i="10" s="1"/>
  <c r="K99" i="10"/>
  <c r="M99" i="10" s="1"/>
  <c r="K107" i="10"/>
  <c r="M107" i="10" s="1"/>
  <c r="K96" i="10"/>
  <c r="M96" i="10" s="1"/>
  <c r="K73" i="10"/>
  <c r="M73" i="10" s="1"/>
  <c r="K128" i="10"/>
  <c r="M128" i="10" s="1"/>
  <c r="K152" i="10"/>
  <c r="M152" i="10" s="1"/>
  <c r="K115" i="10"/>
  <c r="M115" i="10" s="1"/>
  <c r="K75" i="10"/>
  <c r="M75" i="10" s="1"/>
  <c r="K144" i="10"/>
  <c r="M144" i="10" s="1"/>
  <c r="K70" i="10"/>
  <c r="M70" i="10" s="1"/>
  <c r="K66" i="10"/>
  <c r="M66" i="10" s="1"/>
  <c r="K88" i="10"/>
  <c r="M88" i="10" s="1"/>
  <c r="K124" i="10"/>
  <c r="M124" i="10" s="1"/>
  <c r="K132" i="10"/>
  <c r="M132" i="10" s="1"/>
  <c r="K104" i="10"/>
  <c r="M104" i="10" s="1"/>
  <c r="K108" i="10"/>
  <c r="M108" i="10" s="1"/>
  <c r="K120" i="10"/>
  <c r="M120" i="10" s="1"/>
  <c r="K112" i="10"/>
  <c r="M112" i="10" s="1"/>
  <c r="K153" i="10"/>
  <c r="M153" i="10" s="1"/>
  <c r="K84" i="10"/>
  <c r="M84" i="10" s="1"/>
  <c r="K123" i="10"/>
  <c r="M123" i="10" s="1"/>
  <c r="K94" i="10"/>
  <c r="M94" i="10" s="1"/>
  <c r="K83" i="10"/>
  <c r="M83" i="10" s="1"/>
  <c r="K76" i="10"/>
  <c r="M76" i="10" s="1"/>
  <c r="K100" i="10"/>
  <c r="M100" i="10" s="1"/>
  <c r="K126" i="10"/>
  <c r="M126" i="10" s="1"/>
  <c r="K92" i="10"/>
  <c r="M92" i="10" s="1"/>
  <c r="K139" i="10"/>
  <c r="M139" i="10" s="1"/>
  <c r="K148" i="10"/>
  <c r="M148" i="10" s="1"/>
  <c r="K91" i="10"/>
  <c r="M91" i="10" s="1"/>
  <c r="K134" i="10"/>
  <c r="M134" i="10" s="1"/>
  <c r="K140" i="10"/>
  <c r="M140" i="10" s="1"/>
  <c r="K60" i="10"/>
  <c r="M60" i="10" s="1"/>
  <c r="K62" i="10"/>
  <c r="M62" i="10" s="1"/>
  <c r="K63" i="10"/>
  <c r="M63" i="10" s="1"/>
  <c r="K61" i="10"/>
  <c r="M61" i="10" s="1"/>
  <c r="H48" i="10"/>
  <c r="G48" i="10"/>
  <c r="G53" i="10"/>
  <c r="H53" i="10"/>
  <c r="G52" i="10"/>
  <c r="H52" i="10"/>
  <c r="G59" i="10"/>
  <c r="H58" i="10"/>
  <c r="G58" i="10"/>
  <c r="G50" i="10"/>
  <c r="H50" i="10"/>
  <c r="H56" i="10"/>
  <c r="G56" i="10"/>
  <c r="H45" i="10"/>
  <c r="G45" i="10"/>
  <c r="G51" i="10"/>
  <c r="H57" i="10"/>
  <c r="G57" i="10"/>
  <c r="H49" i="10"/>
  <c r="G49" i="10"/>
  <c r="H54" i="10"/>
  <c r="K54" i="10" s="1"/>
  <c r="M54" i="10" s="1"/>
  <c r="H46" i="10"/>
  <c r="K46" i="10" s="1"/>
  <c r="M46" i="10" s="1"/>
  <c r="H41" i="10"/>
  <c r="G41" i="10"/>
  <c r="H32" i="10"/>
  <c r="G32" i="10"/>
  <c r="G38" i="10"/>
  <c r="H38" i="10"/>
  <c r="G37" i="10"/>
  <c r="H37" i="10"/>
  <c r="G39" i="10"/>
  <c r="H39" i="10"/>
  <c r="G36" i="10"/>
  <c r="H36" i="10"/>
  <c r="G35" i="10"/>
  <c r="H40" i="10"/>
  <c r="G40" i="10"/>
  <c r="G44" i="10"/>
  <c r="H44" i="10"/>
  <c r="G43" i="10"/>
  <c r="H42" i="10"/>
  <c r="G42" i="10"/>
  <c r="H34" i="10"/>
  <c r="G34" i="10"/>
  <c r="H33" i="10"/>
  <c r="G33" i="10"/>
  <c r="H47" i="10"/>
  <c r="K47" i="10" s="1"/>
  <c r="M47" i="10" s="1"/>
  <c r="H55" i="10"/>
  <c r="K55" i="10" s="1"/>
  <c r="M55" i="10" s="1"/>
  <c r="H59" i="10"/>
  <c r="H51" i="10"/>
  <c r="H43" i="10"/>
  <c r="H35" i="10"/>
  <c r="K44" i="10" l="1"/>
  <c r="M44" i="10" s="1"/>
  <c r="K37" i="10"/>
  <c r="M37" i="10" s="1"/>
  <c r="K57" i="10"/>
  <c r="M57" i="10" s="1"/>
  <c r="K48" i="10"/>
  <c r="M48" i="10" s="1"/>
  <c r="K59" i="10"/>
  <c r="M59" i="10" s="1"/>
  <c r="K35" i="10"/>
  <c r="M35" i="10" s="1"/>
  <c r="K34" i="10"/>
  <c r="M34" i="10" s="1"/>
  <c r="K58" i="10"/>
  <c r="M58" i="10" s="1"/>
  <c r="K56" i="10"/>
  <c r="M56" i="10" s="1"/>
  <c r="K50" i="10"/>
  <c r="M50" i="10" s="1"/>
  <c r="K51" i="10"/>
  <c r="M51" i="10" s="1"/>
  <c r="K38" i="10"/>
  <c r="M38" i="10" s="1"/>
  <c r="K33" i="10"/>
  <c r="M33" i="10" s="1"/>
  <c r="K49" i="10"/>
  <c r="M49" i="10" s="1"/>
  <c r="K53" i="10"/>
  <c r="M53" i="10" s="1"/>
  <c r="K40" i="10"/>
  <c r="M40" i="10" s="1"/>
  <c r="K52" i="10"/>
  <c r="M52" i="10" s="1"/>
  <c r="K41" i="10"/>
  <c r="M41" i="10" s="1"/>
  <c r="K45" i="10"/>
  <c r="M45" i="10" s="1"/>
  <c r="K39" i="10"/>
  <c r="M39" i="10" s="1"/>
  <c r="K36" i="10"/>
  <c r="M36" i="10" s="1"/>
  <c r="K42" i="10"/>
  <c r="M42" i="10" s="1"/>
  <c r="K43" i="10"/>
  <c r="M43" i="10" s="1"/>
  <c r="K32" i="10"/>
  <c r="M32" i="10" s="1"/>
  <c r="A38" i="10"/>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M155" i="10" l="1"/>
  <c r="K155" i="10"/>
  <c r="C30" i="13"/>
  <c r="C27" i="13"/>
  <c r="C8" i="13"/>
  <c r="C7" i="13"/>
  <c r="C6" i="13"/>
  <c r="A9" i="10" l="1"/>
  <c r="A17" i="10" l="1"/>
  <c r="A18" i="10" s="1"/>
  <c r="A19" i="10" s="1"/>
  <c r="H157" i="10" l="1"/>
  <c r="H167" i="10" l="1"/>
  <c r="C13" i="10" l="1"/>
  <c r="C14" i="10" s="1"/>
  <c r="C29" i="13" s="1"/>
  <c r="C28" i="13" l="1"/>
</calcChain>
</file>

<file path=xl/sharedStrings.xml><?xml version="1.0" encoding="utf-8"?>
<sst xmlns="http://schemas.openxmlformats.org/spreadsheetml/2006/main" count="222" uniqueCount="174">
  <si>
    <t>Current Rate:</t>
  </si>
  <si>
    <t>Vendor Number:</t>
  </si>
  <si>
    <t>Unit Type:</t>
  </si>
  <si>
    <t>Proposed New Rate:</t>
  </si>
  <si>
    <t>Proposed Rate Change:</t>
  </si>
  <si>
    <t>Service Code:</t>
  </si>
  <si>
    <t>PROGRAM INFORMATION</t>
  </si>
  <si>
    <t>Service Address:</t>
  </si>
  <si>
    <t>Mailing Address:</t>
  </si>
  <si>
    <t>(if different than service address)</t>
  </si>
  <si>
    <t>CONTACT INFORMATION</t>
  </si>
  <si>
    <t>Individual Responsible for Completing Worksheet:</t>
  </si>
  <si>
    <t>Contact Name:</t>
  </si>
  <si>
    <t>Contact Phone Number:</t>
  </si>
  <si>
    <t>Email Address:</t>
  </si>
  <si>
    <t>Executive Director/Owner:</t>
  </si>
  <si>
    <t>SECTION A:  PROGRAM INFORMATION</t>
  </si>
  <si>
    <t>SECTION B:  EMPLOYEE WAGE INFORMATION</t>
  </si>
  <si>
    <t>Service Provider Name:</t>
  </si>
  <si>
    <t>Wage information will calculate automatically here.</t>
  </si>
  <si>
    <t>Please enter the requested Contact Information for the individual responsible for completing this workbook.  This information will include Contact Name, Contact Phone Number, Email Address, and Executive Director/Owner.</t>
  </si>
  <si>
    <t xml:space="preserve"> </t>
  </si>
  <si>
    <t>EMAIL ADDRESS:</t>
  </si>
  <si>
    <t>Please enter the Service Provider Name.</t>
  </si>
  <si>
    <t>Please enter the three-digit Service Code.</t>
  </si>
  <si>
    <t>Select the Vendoring Regional Center from the drop-down list.</t>
  </si>
  <si>
    <t>Column A</t>
  </si>
  <si>
    <t>Column B</t>
  </si>
  <si>
    <t>Column H</t>
  </si>
  <si>
    <t>These instructions are for the Vendor Summary &amp; Certification.   After you read these instructions, please go to the “Vendor Summary &amp; Certification” tab.  Please review the Program Information and enter the service address associated with the information submitted on this workbook.  If your program has a different mailing address than the service address, please enter this information.</t>
  </si>
  <si>
    <t xml:space="preserve">Please review the current rate, proposed rate change, and the proposed new rate, which are calculated based on the information you have entered on the worksheet.  If there is an error message in the rate information, go back and review the information in the worksheet. </t>
  </si>
  <si>
    <t>Row 1</t>
  </si>
  <si>
    <t>Row 2</t>
  </si>
  <si>
    <t>Row 3</t>
  </si>
  <si>
    <t>Row 4</t>
  </si>
  <si>
    <t>Row 5</t>
  </si>
  <si>
    <t>Row 6</t>
  </si>
  <si>
    <t>Please select the individual regional center(s) billed in the Review Period and enter the total units billed in the Review Period for the selected regional center(s).  If you need to list additional regional centers, please click the designated button.</t>
  </si>
  <si>
    <t>Rate information will populate automatically here.</t>
  </si>
  <si>
    <t>Total wages, payroll taxes, workers' compensation, and other mandated employer costs will calculate automatically here.</t>
  </si>
  <si>
    <t>Service Provider Name</t>
  </si>
  <si>
    <t>Vendor Number</t>
  </si>
  <si>
    <t>Service Code</t>
  </si>
  <si>
    <t>Staffing Ratio</t>
  </si>
  <si>
    <t>New Rate:</t>
  </si>
  <si>
    <t>Select Vendoring Regional Center from Drop Down Menu</t>
  </si>
  <si>
    <t>Select User Regional Centers</t>
  </si>
  <si>
    <t>A</t>
  </si>
  <si>
    <t>B</t>
  </si>
  <si>
    <t>C</t>
  </si>
  <si>
    <t>D</t>
  </si>
  <si>
    <t>F</t>
  </si>
  <si>
    <t>G</t>
  </si>
  <si>
    <t>H</t>
  </si>
  <si>
    <t>I</t>
  </si>
  <si>
    <t>Employer Social Security Tax @ 6.2%</t>
  </si>
  <si>
    <t>Employer Medicare Tax @1.45%</t>
  </si>
  <si>
    <t>(Please See Instructions for Listing Employees Receiving more than One Wage)</t>
  </si>
  <si>
    <t>Hourly</t>
  </si>
  <si>
    <t xml:space="preserve">Staff 2 </t>
  </si>
  <si>
    <t>Staff 3</t>
  </si>
  <si>
    <t>Totals</t>
  </si>
  <si>
    <t>Select Regional Center from Drop Down Menu:</t>
  </si>
  <si>
    <t>Enter Total No. of Units for Review Period</t>
  </si>
  <si>
    <t>Select Regional Center:</t>
  </si>
  <si>
    <t>Rate Adjustment:</t>
  </si>
  <si>
    <t>Please enter the Staffing Ratio.</t>
  </si>
  <si>
    <t>Row 7</t>
  </si>
  <si>
    <t>SECTION C:  RATE ADJUSTMENT CALCULATION</t>
  </si>
  <si>
    <t>Row 8</t>
  </si>
  <si>
    <t>Column I</t>
  </si>
  <si>
    <t>Column J</t>
  </si>
  <si>
    <t>Daily</t>
  </si>
  <si>
    <t>ACRC</t>
  </si>
  <si>
    <t>CVRC</t>
  </si>
  <si>
    <t>ELARC</t>
  </si>
  <si>
    <t>FDLRC</t>
  </si>
  <si>
    <t>FNRC</t>
  </si>
  <si>
    <t>GGRC</t>
  </si>
  <si>
    <t>HRC</t>
  </si>
  <si>
    <t>IRC</t>
  </si>
  <si>
    <t>KRC</t>
  </si>
  <si>
    <t>NBRC</t>
  </si>
  <si>
    <t>NLACRC</t>
  </si>
  <si>
    <t>RCEB</t>
  </si>
  <si>
    <t>RCOC</t>
  </si>
  <si>
    <t>RCRC</t>
  </si>
  <si>
    <t>SARC</t>
  </si>
  <si>
    <t>SCLARC</t>
  </si>
  <si>
    <t>SDRC</t>
  </si>
  <si>
    <t>SGPRC</t>
  </si>
  <si>
    <t>TCRC</t>
  </si>
  <si>
    <t>VMRC</t>
  </si>
  <si>
    <t>WRC</t>
  </si>
  <si>
    <t>Number of Enrolled Consumers</t>
  </si>
  <si>
    <t>Please enter the current Hourly Wage paid to the employee(s) reported during the Review Period.</t>
  </si>
  <si>
    <t>Please enter the Workers' Compensation Insurance Employer Rate as a percentage.</t>
  </si>
  <si>
    <t>Name or Initials of Staff Employee(s)</t>
  </si>
  <si>
    <t>Position Title</t>
  </si>
  <si>
    <t>Select User Regional Centers from Drop Down Menu</t>
  </si>
  <si>
    <t>Workers Compensation as a %</t>
  </si>
  <si>
    <t>Please enter the Position Title of the Employee.</t>
  </si>
  <si>
    <t>Column C</t>
  </si>
  <si>
    <t xml:space="preserve">E </t>
  </si>
  <si>
    <t>L</t>
  </si>
  <si>
    <t>Column K</t>
  </si>
  <si>
    <t>Column L</t>
  </si>
  <si>
    <t>Row</t>
  </si>
  <si>
    <t>#</t>
  </si>
  <si>
    <t>Select the User Regional Center(s), if applicable, from the drop-down list.  If you need to list additional user regional centers, please add rows by clicking as instructed on the designated button.</t>
  </si>
  <si>
    <t xml:space="preserve">Select Unit Type: </t>
  </si>
  <si>
    <t>Monthly</t>
  </si>
  <si>
    <t>Other</t>
  </si>
  <si>
    <t>New Hourly Wage</t>
  </si>
  <si>
    <t>Hourly Wage Change</t>
  </si>
  <si>
    <t>J</t>
  </si>
  <si>
    <t>K</t>
  </si>
  <si>
    <t>Wage Adjustment plus Mandated Payroll Costs</t>
  </si>
  <si>
    <t>Cost of Rate Adjustment 
(3 Month Period)</t>
  </si>
  <si>
    <t>Total Cost of the Minimum Wage Adjustment for the Review Period:</t>
  </si>
  <si>
    <t>Staff 4</t>
  </si>
  <si>
    <t>Staff 5</t>
  </si>
  <si>
    <t>Staff 6</t>
  </si>
  <si>
    <t>Columns D - G</t>
  </si>
  <si>
    <t>Unemploy. Insurance 
as a %</t>
  </si>
  <si>
    <t>Rows 3 - 9</t>
  </si>
  <si>
    <t>Row 10</t>
  </si>
  <si>
    <t>Staff 7</t>
  </si>
  <si>
    <r>
      <t xml:space="preserve">(You will </t>
    </r>
    <r>
      <rPr>
        <b/>
        <sz val="11"/>
        <color theme="1"/>
        <rFont val="Calibri"/>
        <family val="2"/>
        <scheme val="minor"/>
      </rPr>
      <t>ONLY</t>
    </r>
    <r>
      <rPr>
        <sz val="11"/>
        <color theme="1"/>
        <rFont val="Calibri"/>
        <family val="2"/>
        <scheme val="minor"/>
      </rPr>
      <t xml:space="preserve"> be able to fill-in and select from the shaded fields on this worksheet)</t>
    </r>
  </si>
  <si>
    <t>Staff 1</t>
  </si>
  <si>
    <t>Please enter the number of Enrolled Consumers for the vendor number entered in Row 2 only.</t>
  </si>
  <si>
    <t>Please enter the name or initials of the employed staff who were paid during the review period, followed by their position title.  For any employee/position who received two or more different hourly wages during the review period being reported, please list only the most current wage paid with the requested information in columns B through I.  If additional rows are needed, please click on the designated button.  PLEASE NOTE:  Only employees of the vendor number and service code listed above in Rows 2 and 3 above are to be listed in Section B: Employee Wage Information.</t>
  </si>
  <si>
    <t>Other Vendor Numbers and Services Codes</t>
  </si>
  <si>
    <t>Please list all other vendor numbers and service codes for the service provider entered in Row 1.</t>
  </si>
  <si>
    <t>Number of Units of Services Billed to all Regional Centers for the Review Period:</t>
  </si>
  <si>
    <t>Rate Change (Section C, Row 1: Total Cost of Minimum Wage Adjustment/Section C, Row 2: Units of Service Billed to all Regional Centers)</t>
  </si>
  <si>
    <t>Total Number of Units of Services Billed to all Regional Centers during the 3 month period will calculate automatically here.</t>
  </si>
  <si>
    <t>The cost of the rate adjustment will calculate automatically here.</t>
  </si>
  <si>
    <t>Current Hourly Wage</t>
  </si>
  <si>
    <t>Please enter the Vendor Number.</t>
  </si>
  <si>
    <t>25 or less</t>
  </si>
  <si>
    <t>26 or more</t>
  </si>
  <si>
    <t xml:space="preserve">SUMMARY &amp; CERTIFICATION SHEET </t>
  </si>
  <si>
    <t xml:space="preserve">SUMMARY &amp; CERTIFICATION INSTRUCTIONS </t>
  </si>
  <si>
    <t xml:space="preserve">WORKSHEET INSTRUCTIONS </t>
  </si>
  <si>
    <t xml:space="preserve">Please enter your Total Unemployment Insurance contribution rate as a percentage, including the net Federal and State rates, and the Employment Training Tax.  (Refer to your Form DE-2088 that you receive from the State of California Employment Development Department (EDD) for your contribution rates for Unemployment Insurance and Employment Training Tax.) </t>
  </si>
  <si>
    <r>
      <t xml:space="preserve">You must retain </t>
    </r>
    <r>
      <rPr>
        <b/>
        <sz val="11"/>
        <rFont val="Calibri"/>
        <family val="2"/>
        <scheme val="minor"/>
      </rPr>
      <t>ALL</t>
    </r>
    <r>
      <rPr>
        <sz val="11"/>
        <rFont val="Calibri"/>
        <family val="2"/>
        <scheme val="minor"/>
      </rPr>
      <t xml:space="preserve"> backup documentation which supports the information being submitted in this workbook.  The backup information for the information provided on this workbook is subject to all record keeping and audit processes, procedures, and guidelines under the Lanterman Act and Title 17, CCR.  </t>
    </r>
  </si>
  <si>
    <r>
      <rPr>
        <b/>
        <sz val="11"/>
        <rFont val="Calibri"/>
        <family val="2"/>
        <scheme val="minor"/>
      </rPr>
      <t>DO NOT</t>
    </r>
    <r>
      <rPr>
        <sz val="11"/>
        <rFont val="Calibri"/>
        <family val="2"/>
        <scheme val="minor"/>
      </rPr>
      <t xml:space="preserve"> include staff who are providing these services that are funded by another source, such as through a contract with a school district.  Also, </t>
    </r>
    <r>
      <rPr>
        <b/>
        <sz val="11"/>
        <rFont val="Calibri"/>
        <family val="2"/>
        <scheme val="minor"/>
      </rPr>
      <t>DO NOT</t>
    </r>
    <r>
      <rPr>
        <sz val="11"/>
        <rFont val="Calibri"/>
        <family val="2"/>
        <scheme val="minor"/>
      </rPr>
      <t xml:space="preserve"> include wages paid to consumers while receiving these services or any worker who is paid through other sources such as contract funding. Additionally, </t>
    </r>
    <r>
      <rPr>
        <b/>
        <sz val="11"/>
        <rFont val="Calibri"/>
        <family val="2"/>
        <scheme val="minor"/>
      </rPr>
      <t xml:space="preserve">DO NOT </t>
    </r>
    <r>
      <rPr>
        <sz val="11"/>
        <rFont val="Calibri"/>
        <family val="2"/>
        <scheme val="minor"/>
      </rPr>
      <t xml:space="preserve">include supplemental staff hours that are spent with non-mobile consumers, these hours are reimbursed through the supplemental rate. </t>
    </r>
  </si>
  <si>
    <t>Yes</t>
  </si>
  <si>
    <t>No</t>
  </si>
  <si>
    <t>Please enter the actual Total Hours Worked or Paid During the Review Period by each of the reported employee(s).</t>
  </si>
  <si>
    <t>Hours Worked/Paid During 
3 Month Review Period</t>
  </si>
  <si>
    <t>Rows 9 &amp; 10</t>
  </si>
  <si>
    <t>Row 11</t>
  </si>
  <si>
    <t>Row 12-15</t>
  </si>
  <si>
    <t>The rate change will calculate automatically here and populate Row 9 in Section A, Program Information.</t>
  </si>
  <si>
    <r>
      <t xml:space="preserve">Please review </t>
    </r>
    <r>
      <rPr>
        <b/>
        <sz val="11"/>
        <rFont val="Calibri"/>
        <family val="2"/>
        <scheme val="minor"/>
      </rPr>
      <t>ALL</t>
    </r>
    <r>
      <rPr>
        <sz val="11"/>
        <rFont val="Calibri"/>
        <family val="2"/>
        <scheme val="minor"/>
      </rPr>
      <t xml:space="preserve"> the information you have entered on the worksheet, and specifically rows 8 - 10 in Section A, and row 10 in Section C.  These rows should have calculated rate information based on the data you have entered.  If there is an error message in these rows, you may need to re-enter the information in Sections B, and/or C.</t>
    </r>
  </si>
  <si>
    <t>SB 3 MINIMUM WAGE 2024 RATE ADJUSTMENT</t>
  </si>
  <si>
    <r>
      <t xml:space="preserve">These instructions are for the Vendor Worksheet.  After you read these instructions, please go to the “Vendor Worksheet” tab to begin.  You will </t>
    </r>
    <r>
      <rPr>
        <b/>
        <sz val="11"/>
        <rFont val="Calibri"/>
        <family val="2"/>
        <scheme val="minor"/>
      </rPr>
      <t>ONLY</t>
    </r>
    <r>
      <rPr>
        <sz val="11"/>
        <rFont val="Calibri"/>
        <family val="2"/>
        <scheme val="minor"/>
      </rPr>
      <t xml:space="preserve"> be able to fill-in and select from the shaded fields on this worksheet.  The information you submit on this worksheet will be reviewed by Alta California Regional Center (ACRC).  If additional information is needed, ACRC will contact you.  After the review, ACRC will respond to your request accordingly.</t>
    </r>
  </si>
  <si>
    <t>Please enter the current rate and select the Unit Type, either Daily or Hourly, from the drop-down list.</t>
  </si>
  <si>
    <t>If less than a 3 month period, Section A Row 8,  ACRC Staff will adjust the calculation as needed.</t>
  </si>
  <si>
    <t xml:space="preserve">Before submitting, please save your workbook using the vendor number in the title of the file. </t>
  </si>
  <si>
    <t>minwage@altaregional.org</t>
  </si>
  <si>
    <r>
      <t xml:space="preserve">You must retain </t>
    </r>
    <r>
      <rPr>
        <b/>
        <sz val="11"/>
        <color theme="1"/>
        <rFont val="Calibri"/>
        <family val="2"/>
        <scheme val="minor"/>
      </rPr>
      <t xml:space="preserve">ALL </t>
    </r>
    <r>
      <rPr>
        <sz val="11"/>
        <color theme="1"/>
        <rFont val="Calibri"/>
        <family val="2"/>
        <scheme val="minor"/>
      </rPr>
      <t xml:space="preserve">backup documentation which supports the information being submitted in this workbook. The backup information for the information </t>
    </r>
  </si>
  <si>
    <t xml:space="preserve">provided on this workbook is subject to all record keeping and audit processes, procedures, and guidelines under the Lanterman Act and Title 17, CCR. </t>
  </si>
  <si>
    <t xml:space="preserve">EMAIL ADDRESS: </t>
  </si>
  <si>
    <t xml:space="preserve">minwage@altaregional.org </t>
  </si>
  <si>
    <t>Effective January 1, 2025 - California Minimum Wage Increases to $16.50 per hour.</t>
  </si>
  <si>
    <t xml:space="preserve">Review Period Between January-December 2024: (Enter Beginning &amp; End) </t>
  </si>
  <si>
    <t>Please enter the dates for the beginning and end of a review period of 3 consecutive months from January through December 2024.  If you have been recently vendored and have less than 3 months of payroll and billing data, please enter the dates for an applicable review period of up to 3 months from January through December 2024.</t>
  </si>
  <si>
    <t>SB 3 MINIMUM WAGE 2025 RATE ADJUSTMENT</t>
  </si>
  <si>
    <r>
      <rPr>
        <b/>
        <sz val="11"/>
        <rFont val="Calibri"/>
        <family val="2"/>
        <scheme val="minor"/>
      </rPr>
      <t xml:space="preserve">PLEASE NOTE: </t>
    </r>
    <r>
      <rPr>
        <sz val="11"/>
        <rFont val="Calibri"/>
        <family val="2"/>
        <scheme val="minor"/>
      </rPr>
      <t xml:space="preserve"> By submitting this worksheet to the regional center, you certify that the information provided to the Department is specific to payroll costs necessary to meet the requirements of the minimum wage increase effective January 1, 2025.  You additionally certify to the best of your knowledge and belief that the information submitted is true and correct, and subject to verification by all record keeping and audit processes, procedures, and guidelines under the Lanterman Act and Title 17 of the California Code of Regulations (CCR).</t>
    </r>
  </si>
  <si>
    <t xml:space="preserve">SB 3 MINIMUM WAGE 2025 RATE ADJUSTMENT </t>
  </si>
  <si>
    <t xml:space="preserve">Please note by submitting this worksheet to the regional center, you certify that the information provided to ACRC is specific to payroll costs necessary to meet the requirements of the minimum wage increase effective January 1, 2025.  I additionally certify to the best of my knowledge and belief the information submitted is true and correct, and subject to verification by all record keeping and audit processes, procedures, and guidelines under the Lanterman Act and Title 17 of the California Code of Regulations.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</si>
</sst>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
    <numFmt numFmtId="166" formatCode="#,##0.0_);\(#,##0.0\)"/>
  </numFmts>
  <fonts count="10"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sz val="12"/>
      <color theme="1"/>
      <name val="Calibri"/>
      <family val="2"/>
      <scheme val="minor"/>
    </font>
    <font>
      <sz val="10"/>
      <name val="Arial"/>
      <family val="2"/>
    </font>
    <font>
      <sz val="11"/>
      <color rgb="FFFF0000"/>
      <name val="Calibri"/>
      <family val="2"/>
      <scheme val="minor"/>
    </font>
    <font>
      <sz val="11"/>
      <name val="Calibri"/>
      <family val="2"/>
      <scheme val="minor"/>
    </font>
    <font>
      <b/>
      <sz val="12"/>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C000"/>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top/>
      <bottom style="double">
        <color indexed="64"/>
      </bottom>
      <diagonal/>
    </border>
    <border>
      <left/>
      <right style="thin">
        <color auto="1"/>
      </right>
      <top/>
      <bottom style="double">
        <color auto="1"/>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8">
    <xf numFmtId="0" fontId="0" fillId="0" borderId="0"/>
    <xf numFmtId="0" fontId="2" fillId="0" borderId="0" applyNumberFormat="0" applyFill="0" applyBorder="0" applyAlignment="0" applyProtection="0"/>
    <xf numFmtId="0" fontId="3" fillId="0" borderId="0"/>
    <xf numFmtId="9"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3" fillId="0" borderId="0" applyFont="0" applyFill="0" applyBorder="0" applyAlignment="0" applyProtection="0"/>
  </cellStyleXfs>
  <cellXfs count="151">
    <xf numFmtId="0" fontId="0" fillId="0" borderId="0" xfId="0"/>
    <xf numFmtId="0" fontId="3" fillId="2" borderId="1" xfId="2" applyFill="1" applyBorder="1" applyProtection="1">
      <protection locked="0"/>
    </xf>
    <xf numFmtId="44" fontId="3" fillId="2" borderId="1" xfId="2" applyNumberFormat="1" applyFill="1" applyBorder="1" applyProtection="1">
      <protection locked="0"/>
    </xf>
    <xf numFmtId="166" fontId="1" fillId="0" borderId="10" xfId="2" applyNumberFormat="1" applyFont="1" applyBorder="1"/>
    <xf numFmtId="0" fontId="1" fillId="2" borderId="10" xfId="2" applyFont="1" applyFill="1" applyBorder="1" applyProtection="1">
      <protection locked="0"/>
    </xf>
    <xf numFmtId="166" fontId="1" fillId="2" borderId="10" xfId="2" applyNumberFormat="1" applyFont="1" applyFill="1" applyBorder="1" applyProtection="1">
      <protection locked="0"/>
    </xf>
    <xf numFmtId="0" fontId="0" fillId="2" borderId="4" xfId="0" applyFill="1" applyBorder="1" applyAlignment="1" applyProtection="1">
      <alignment horizontal="center"/>
      <protection locked="0"/>
    </xf>
    <xf numFmtId="10" fontId="3" fillId="2" borderId="1" xfId="7" applyNumberFormat="1" applyFill="1" applyBorder="1" applyAlignment="1" applyProtection="1">
      <alignment horizontal="center"/>
      <protection locked="0"/>
    </xf>
    <xf numFmtId="44" fontId="3" fillId="3" borderId="1" xfId="2" applyNumberFormat="1" applyFill="1" applyBorder="1"/>
    <xf numFmtId="4" fontId="3" fillId="2" borderId="1" xfId="7" applyNumberFormat="1" applyFill="1" applyBorder="1" applyAlignment="1" applyProtection="1">
      <alignment horizontal="right"/>
      <protection locked="0"/>
    </xf>
    <xf numFmtId="44" fontId="1" fillId="3" borderId="18" xfId="3" applyNumberFormat="1" applyFont="1" applyFill="1" applyBorder="1" applyProtection="1"/>
    <xf numFmtId="10" fontId="0" fillId="2" borderId="1" xfId="7" applyNumberFormat="1" applyFont="1" applyFill="1" applyBorder="1" applyAlignment="1" applyProtection="1">
      <alignment horizontal="center"/>
      <protection locked="0"/>
    </xf>
    <xf numFmtId="0" fontId="3" fillId="0" borderId="0" xfId="2" applyProtection="1">
      <protection locked="0"/>
    </xf>
    <xf numFmtId="44" fontId="3" fillId="0" borderId="1" xfId="2" applyNumberFormat="1" applyBorder="1"/>
    <xf numFmtId="44" fontId="1" fillId="0" borderId="10" xfId="2" applyNumberFormat="1" applyFont="1" applyBorder="1" applyAlignment="1">
      <alignment horizontal="right"/>
    </xf>
    <xf numFmtId="0" fontId="1" fillId="0" borderId="0" xfId="0" applyFont="1" applyAlignment="1">
      <alignment horizontal="centerContinuous"/>
    </xf>
    <xf numFmtId="0" fontId="0" fillId="0" borderId="0" xfId="0" applyAlignment="1">
      <alignment horizontal="centerContinuous"/>
    </xf>
    <xf numFmtId="0" fontId="6" fillId="0" borderId="0" xfId="0" applyFont="1"/>
    <xf numFmtId="2" fontId="0" fillId="0" borderId="6" xfId="0" applyNumberFormat="1" applyBorder="1"/>
    <xf numFmtId="2" fontId="0" fillId="0" borderId="0" xfId="0" applyNumberFormat="1"/>
    <xf numFmtId="0" fontId="0" fillId="0" borderId="2" xfId="0" applyBorder="1" applyAlignment="1">
      <alignment horizontal="right"/>
    </xf>
    <xf numFmtId="0" fontId="0" fillId="0" borderId="0" xfId="0" applyAlignment="1">
      <alignment horizontal="right"/>
    </xf>
    <xf numFmtId="0" fontId="0" fillId="0" borderId="0" xfId="0" quotePrefix="1"/>
    <xf numFmtId="0" fontId="4" fillId="0" borderId="0" xfId="2" applyFont="1" applyAlignment="1">
      <alignment horizontal="center"/>
    </xf>
    <xf numFmtId="0" fontId="4" fillId="0" borderId="0" xfId="2" applyFont="1" applyAlignment="1">
      <alignment horizontal="centerContinuous"/>
    </xf>
    <xf numFmtId="0" fontId="3" fillId="0" borderId="0" xfId="2" applyAlignment="1">
      <alignment horizontal="centerContinuous"/>
    </xf>
    <xf numFmtId="0" fontId="3" fillId="0" borderId="0" xfId="2"/>
    <xf numFmtId="0" fontId="1" fillId="0" borderId="0" xfId="2" applyFont="1"/>
    <xf numFmtId="0" fontId="3" fillId="0" borderId="1" xfId="2" applyBorder="1" applyAlignment="1">
      <alignment horizontal="center"/>
    </xf>
    <xf numFmtId="0" fontId="3" fillId="0" borderId="1" xfId="2" applyBorder="1"/>
    <xf numFmtId="0" fontId="0" fillId="0" borderId="1" xfId="2" applyFont="1" applyBorder="1"/>
    <xf numFmtId="0" fontId="0" fillId="0" borderId="0" xfId="2" applyFont="1"/>
    <xf numFmtId="0" fontId="0" fillId="0" borderId="8" xfId="2" applyFont="1" applyBorder="1" applyAlignment="1">
      <alignment vertical="center" wrapText="1"/>
    </xf>
    <xf numFmtId="0" fontId="0" fillId="0" borderId="0" xfId="2" applyFont="1" applyAlignment="1">
      <alignment vertical="center" wrapText="1"/>
    </xf>
    <xf numFmtId="0" fontId="3" fillId="0" borderId="0" xfId="2" applyAlignment="1">
      <alignment vertical="center" wrapText="1"/>
    </xf>
    <xf numFmtId="0" fontId="1" fillId="0" borderId="9" xfId="2" applyFont="1" applyBorder="1"/>
    <xf numFmtId="0" fontId="1" fillId="0" borderId="17" xfId="2" applyFont="1" applyBorder="1" applyAlignment="1">
      <alignment horizontal="center"/>
    </xf>
    <xf numFmtId="0" fontId="0" fillId="0" borderId="1" xfId="2" applyFont="1" applyBorder="1" applyAlignment="1">
      <alignment horizontal="center" vertical="center"/>
    </xf>
    <xf numFmtId="0" fontId="1" fillId="0" borderId="1" xfId="2" applyFont="1" applyBorder="1" applyAlignment="1">
      <alignment horizontal="center"/>
    </xf>
    <xf numFmtId="0" fontId="1" fillId="0" borderId="7" xfId="2" applyFont="1" applyBorder="1"/>
    <xf numFmtId="0" fontId="1" fillId="0" borderId="8" xfId="2" applyFont="1" applyBorder="1" applyAlignment="1">
      <alignment horizontal="center"/>
    </xf>
    <xf numFmtId="0" fontId="1" fillId="0" borderId="0" xfId="2" applyFont="1" applyAlignment="1">
      <alignment horizontal="center"/>
    </xf>
    <xf numFmtId="0" fontId="1" fillId="0" borderId="7" xfId="2" applyFont="1" applyBorder="1" applyAlignment="1">
      <alignment horizontal="center"/>
    </xf>
    <xf numFmtId="0" fontId="1" fillId="0" borderId="10" xfId="2" quotePrefix="1" applyFont="1" applyBorder="1" applyAlignment="1">
      <alignment horizontal="center"/>
    </xf>
    <xf numFmtId="0" fontId="0" fillId="0" borderId="1" xfId="2" applyFont="1" applyBorder="1" applyAlignment="1">
      <alignment horizontal="center"/>
    </xf>
    <xf numFmtId="0" fontId="1" fillId="3" borderId="1" xfId="2" applyFont="1" applyFill="1" applyBorder="1" applyAlignment="1">
      <alignment horizontal="right"/>
    </xf>
    <xf numFmtId="39" fontId="3" fillId="3" borderId="1" xfId="2" applyNumberFormat="1" applyFill="1" applyBorder="1"/>
    <xf numFmtId="39" fontId="1" fillId="3" borderId="19" xfId="2" applyNumberFormat="1" applyFont="1" applyFill="1" applyBorder="1" applyAlignment="1">
      <alignment horizontal="right"/>
    </xf>
    <xf numFmtId="165" fontId="1" fillId="3" borderId="18" xfId="3" applyNumberFormat="1" applyFont="1" applyFill="1" applyBorder="1" applyProtection="1"/>
    <xf numFmtId="44" fontId="3" fillId="0" borderId="0" xfId="2" applyNumberFormat="1"/>
    <xf numFmtId="0" fontId="1" fillId="0" borderId="11" xfId="2" applyFont="1" applyBorder="1"/>
    <xf numFmtId="44" fontId="1" fillId="0" borderId="11" xfId="2" applyNumberFormat="1" applyFont="1" applyBorder="1"/>
    <xf numFmtId="0" fontId="1" fillId="0" borderId="10" xfId="2" applyFont="1" applyBorder="1" applyAlignment="1">
      <alignment horizontal="center"/>
    </xf>
    <xf numFmtId="0" fontId="1" fillId="0" borderId="10" xfId="2" applyFont="1" applyBorder="1" applyAlignment="1">
      <alignment horizontal="right"/>
    </xf>
    <xf numFmtId="0" fontId="1" fillId="0" borderId="4" xfId="2" applyFont="1" applyBorder="1" applyAlignment="1">
      <alignment horizontal="center"/>
    </xf>
    <xf numFmtId="0" fontId="1" fillId="0" borderId="5" xfId="2" applyFont="1" applyBorder="1" applyAlignment="1">
      <alignment horizontal="center"/>
    </xf>
    <xf numFmtId="0" fontId="1" fillId="0" borderId="10" xfId="2" applyFont="1" applyBorder="1" applyAlignment="1">
      <alignment horizontal="left"/>
    </xf>
    <xf numFmtId="0" fontId="1" fillId="0" borderId="4" xfId="2" applyFont="1" applyBorder="1"/>
    <xf numFmtId="0" fontId="1" fillId="0" borderId="5" xfId="2" applyFont="1" applyBorder="1"/>
    <xf numFmtId="0" fontId="1" fillId="0" borderId="12" xfId="2" applyFont="1" applyBorder="1"/>
    <xf numFmtId="0" fontId="1" fillId="0" borderId="3" xfId="2" applyFont="1" applyBorder="1"/>
    <xf numFmtId="0" fontId="3" fillId="0" borderId="4" xfId="2" applyBorder="1" applyAlignment="1">
      <alignment horizontal="right"/>
    </xf>
    <xf numFmtId="0" fontId="3" fillId="0" borderId="3" xfId="2" applyBorder="1" applyAlignment="1">
      <alignment horizontal="right"/>
    </xf>
    <xf numFmtId="0" fontId="1" fillId="0" borderId="13" xfId="2" applyFont="1" applyBorder="1" applyAlignment="1">
      <alignment horizontal="center"/>
    </xf>
    <xf numFmtId="0" fontId="1" fillId="0" borderId="13" xfId="2" applyFont="1" applyBorder="1"/>
    <xf numFmtId="0" fontId="1" fillId="0" borderId="14" xfId="2" applyFont="1" applyBorder="1"/>
    <xf numFmtId="0" fontId="1" fillId="0" borderId="15" xfId="2" applyFont="1" applyBorder="1"/>
    <xf numFmtId="0" fontId="1" fillId="0" borderId="16" xfId="2" applyFont="1" applyBorder="1"/>
    <xf numFmtId="0" fontId="3" fillId="0" borderId="8" xfId="2" applyBorder="1" applyAlignment="1">
      <alignment vertical="center" wrapText="1"/>
    </xf>
    <xf numFmtId="44" fontId="3" fillId="2" borderId="1" xfId="2" applyNumberFormat="1" applyFill="1" applyBorder="1" applyAlignment="1" applyProtection="1">
      <alignment horizontal="center" vertical="center"/>
      <protection locked="0"/>
    </xf>
    <xf numFmtId="44" fontId="3" fillId="3" borderId="1" xfId="2" applyNumberFormat="1" applyFill="1" applyBorder="1" applyAlignment="1">
      <alignment horizontal="center" vertical="center"/>
    </xf>
    <xf numFmtId="0" fontId="3" fillId="0" borderId="4" xfId="2" applyBorder="1" applyAlignment="1">
      <alignment horizontal="center"/>
    </xf>
    <xf numFmtId="0" fontId="3" fillId="2" borderId="1" xfId="2" applyFill="1" applyBorder="1" applyAlignment="1" applyProtection="1">
      <alignment horizontal="center"/>
      <protection locked="0"/>
    </xf>
    <xf numFmtId="0" fontId="0" fillId="0" borderId="0" xfId="0" applyProtection="1">
      <protection locked="0"/>
    </xf>
    <xf numFmtId="0" fontId="0" fillId="0" borderId="1" xfId="0" applyBorder="1" applyAlignment="1">
      <alignment horizontal="left"/>
    </xf>
    <xf numFmtId="164" fontId="0" fillId="0" borderId="1" xfId="0" applyNumberFormat="1" applyBorder="1" applyAlignment="1">
      <alignment horizontal="right"/>
    </xf>
    <xf numFmtId="0" fontId="0" fillId="0" borderId="1" xfId="0" applyBorder="1" applyAlignment="1">
      <alignment horizontal="right"/>
    </xf>
    <xf numFmtId="0" fontId="6" fillId="0" borderId="0" xfId="0" applyFont="1" applyProtection="1">
      <protection locked="0"/>
    </xf>
    <xf numFmtId="0" fontId="0" fillId="2" borderId="1" xfId="2" applyFont="1" applyFill="1" applyBorder="1" applyProtection="1">
      <protection locked="0"/>
    </xf>
    <xf numFmtId="44" fontId="0" fillId="2" borderId="1" xfId="2" applyNumberFormat="1" applyFont="1" applyFill="1" applyBorder="1" applyProtection="1">
      <protection locked="0"/>
    </xf>
    <xf numFmtId="0" fontId="3" fillId="0" borderId="0" xfId="2" applyAlignment="1" applyProtection="1">
      <alignment horizontal="center"/>
      <protection locked="0"/>
    </xf>
    <xf numFmtId="0" fontId="3" fillId="0" borderId="0" xfId="2" applyAlignment="1" applyProtection="1">
      <alignment vertical="top" wrapText="1"/>
      <protection locked="0"/>
    </xf>
    <xf numFmtId="0" fontId="1" fillId="2" borderId="10" xfId="2" applyFont="1" applyFill="1" applyBorder="1"/>
    <xf numFmtId="0" fontId="7" fillId="0" borderId="0" xfId="0" applyFont="1"/>
    <xf numFmtId="44" fontId="1" fillId="4" borderId="18" xfId="3" applyNumberFormat="1" applyFont="1" applyFill="1" applyBorder="1" applyProtection="1"/>
    <xf numFmtId="44" fontId="1" fillId="4" borderId="13" xfId="2" applyNumberFormat="1" applyFont="1" applyFill="1" applyBorder="1"/>
    <xf numFmtId="0" fontId="8" fillId="0" borderId="0" xfId="2" applyFont="1" applyAlignment="1">
      <alignment horizontal="left"/>
    </xf>
    <xf numFmtId="0" fontId="7" fillId="0" borderId="0" xfId="0" applyFont="1" applyAlignment="1">
      <alignment horizontal="left" vertical="top" wrapText="1"/>
    </xf>
    <xf numFmtId="0" fontId="9" fillId="0" borderId="0" xfId="0" applyFont="1" applyAlignment="1">
      <alignment horizontal="centerContinuous" vertical="top"/>
    </xf>
    <xf numFmtId="0" fontId="7" fillId="0" borderId="0" xfId="0" applyFont="1" applyAlignment="1">
      <alignment horizontal="centerContinuous" vertical="top"/>
    </xf>
    <xf numFmtId="0" fontId="7" fillId="0" borderId="0" xfId="0" applyFont="1" applyAlignment="1">
      <alignment vertical="top"/>
    </xf>
    <xf numFmtId="0" fontId="8" fillId="0" borderId="0" xfId="2" applyFont="1" applyAlignment="1">
      <alignment horizontal="center"/>
    </xf>
    <xf numFmtId="0" fontId="8" fillId="0" borderId="0" xfId="2" applyFont="1" applyAlignment="1">
      <alignment horizontal="centerContinuous"/>
    </xf>
    <xf numFmtId="0" fontId="7" fillId="0" borderId="0" xfId="2" applyFont="1" applyAlignment="1">
      <alignment horizontal="centerContinuous"/>
    </xf>
    <xf numFmtId="0" fontId="7" fillId="0" borderId="0" xfId="0" applyFont="1" applyAlignment="1">
      <alignment horizontal="centerContinuous"/>
    </xf>
    <xf numFmtId="0" fontId="9" fillId="0" borderId="0" xfId="0" applyFont="1" applyAlignment="1">
      <alignment horizontal="centerContinuous"/>
    </xf>
    <xf numFmtId="0" fontId="7" fillId="0" borderId="0" xfId="0" applyFont="1" applyProtection="1">
      <protection locked="0"/>
    </xf>
    <xf numFmtId="0" fontId="7" fillId="0" borderId="0" xfId="0" applyFont="1" applyAlignment="1">
      <alignment horizontal="left"/>
    </xf>
    <xf numFmtId="0" fontId="9"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xf>
    <xf numFmtId="0" fontId="0" fillId="0" borderId="1" xfId="2" applyFont="1" applyBorder="1" applyAlignment="1">
      <alignment wrapText="1"/>
    </xf>
    <xf numFmtId="0" fontId="1" fillId="0" borderId="0" xfId="0" applyFont="1"/>
    <xf numFmtId="0" fontId="2" fillId="0" borderId="0" xfId="1"/>
    <xf numFmtId="39" fontId="1" fillId="3" borderId="20" xfId="2" applyNumberFormat="1" applyFont="1" applyFill="1" applyBorder="1" applyAlignment="1">
      <alignment horizontal="right"/>
    </xf>
    <xf numFmtId="0" fontId="7" fillId="0" borderId="0" xfId="0" applyFont="1" applyAlignment="1">
      <alignment horizontal="left" vertical="top" wrapText="1"/>
    </xf>
    <xf numFmtId="0" fontId="9"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pplyProtection="1">
      <alignment horizontal="left" vertical="top" wrapText="1"/>
      <protection locked="0"/>
    </xf>
    <xf numFmtId="0" fontId="9" fillId="0" borderId="0" xfId="0" applyFont="1" applyAlignment="1">
      <alignment horizontal="left" vertical="top" wrapText="1"/>
    </xf>
    <xf numFmtId="0" fontId="1" fillId="0" borderId="9" xfId="2" applyFont="1" applyBorder="1" applyAlignment="1">
      <alignment horizontal="center" vertical="center" wrapText="1"/>
    </xf>
    <xf numFmtId="0" fontId="1" fillId="0" borderId="7"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9" xfId="2" applyFont="1" applyBorder="1" applyAlignment="1">
      <alignment horizontal="center" wrapText="1"/>
    </xf>
    <xf numFmtId="0" fontId="1" fillId="0" borderId="7" xfId="2" applyFont="1" applyBorder="1" applyAlignment="1">
      <alignment horizontal="center" wrapText="1"/>
    </xf>
    <xf numFmtId="0" fontId="1" fillId="0" borderId="10" xfId="2" applyFont="1" applyBorder="1" applyAlignment="1">
      <alignment horizontal="center" wrapText="1"/>
    </xf>
    <xf numFmtId="0" fontId="1" fillId="0" borderId="8" xfId="2" quotePrefix="1" applyFont="1" applyBorder="1" applyAlignment="1">
      <alignment horizontal="center" wrapText="1"/>
    </xf>
    <xf numFmtId="0" fontId="3" fillId="0" borderId="12" xfId="2" applyBorder="1" applyAlignment="1">
      <alignment horizontal="center" wrapText="1"/>
    </xf>
    <xf numFmtId="0" fontId="3" fillId="2" borderId="4" xfId="2" applyFill="1" applyBorder="1" applyAlignment="1" applyProtection="1">
      <alignment horizontal="left" vertical="top" wrapText="1"/>
      <protection locked="0"/>
    </xf>
    <xf numFmtId="0" fontId="3" fillId="2" borderId="5" xfId="2" applyFill="1" applyBorder="1" applyAlignment="1" applyProtection="1">
      <alignment horizontal="left" vertical="top" wrapText="1"/>
      <protection locked="0"/>
    </xf>
    <xf numFmtId="0" fontId="3" fillId="2" borderId="3" xfId="2" applyFill="1" applyBorder="1" applyAlignment="1" applyProtection="1">
      <alignment horizontal="left" vertical="top" wrapText="1"/>
      <protection locked="0"/>
    </xf>
    <xf numFmtId="0" fontId="0" fillId="2" borderId="4" xfId="2" applyFont="1" applyFill="1" applyBorder="1" applyAlignment="1" applyProtection="1">
      <alignment horizontal="left" vertical="top" wrapText="1"/>
      <protection locked="0"/>
    </xf>
    <xf numFmtId="0" fontId="0" fillId="0" borderId="4" xfId="2" quotePrefix="1" applyFont="1" applyBorder="1" applyAlignment="1">
      <alignment vertical="center" wrapText="1"/>
    </xf>
    <xf numFmtId="0" fontId="0" fillId="0" borderId="5" xfId="2" quotePrefix="1" applyFont="1" applyBorder="1" applyAlignment="1">
      <alignment vertical="center" wrapText="1"/>
    </xf>
    <xf numFmtId="0" fontId="3" fillId="0" borderId="5" xfId="2" applyBorder="1" applyAlignment="1">
      <alignment vertical="center" wrapText="1"/>
    </xf>
    <xf numFmtId="0" fontId="3" fillId="0" borderId="4" xfId="2" applyBorder="1" applyAlignment="1">
      <alignment horizontal="left" vertical="center" wrapText="1"/>
    </xf>
    <xf numFmtId="0" fontId="3" fillId="0" borderId="5" xfId="2" applyBorder="1" applyAlignment="1">
      <alignment horizontal="left" vertical="center" wrapText="1"/>
    </xf>
    <xf numFmtId="0" fontId="3" fillId="0" borderId="3" xfId="2" applyBorder="1" applyAlignment="1">
      <alignment horizontal="left" vertical="center" wrapText="1"/>
    </xf>
    <xf numFmtId="0" fontId="0" fillId="2" borderId="4" xfId="2" quotePrefix="1" applyFont="1" applyFill="1" applyBorder="1" applyAlignment="1" applyProtection="1">
      <alignment vertical="center" wrapText="1"/>
      <protection locked="0"/>
    </xf>
    <xf numFmtId="0" fontId="3" fillId="2" borderId="5" xfId="2" applyFill="1" applyBorder="1" applyAlignment="1" applyProtection="1">
      <alignment vertical="center" wrapText="1"/>
      <protection locked="0"/>
    </xf>
    <xf numFmtId="0" fontId="3" fillId="2" borderId="3" xfId="2" applyFill="1" applyBorder="1" applyAlignment="1" applyProtection="1">
      <alignment vertical="center" wrapText="1"/>
      <protection locked="0"/>
    </xf>
    <xf numFmtId="0" fontId="0" fillId="2" borderId="4" xfId="2" applyFont="1" applyFill="1" applyBorder="1" applyAlignment="1" applyProtection="1">
      <alignment horizontal="left" vertical="center" wrapText="1"/>
      <protection locked="0"/>
    </xf>
    <xf numFmtId="0" fontId="3" fillId="2" borderId="5" xfId="2" applyFill="1" applyBorder="1" applyAlignment="1" applyProtection="1">
      <alignment horizontal="left" vertical="center" wrapText="1"/>
      <protection locked="0"/>
    </xf>
    <xf numFmtId="0" fontId="3" fillId="2" borderId="3" xfId="2" applyFill="1" applyBorder="1" applyAlignment="1" applyProtection="1">
      <alignment horizontal="left" vertical="center" wrapText="1"/>
      <protection locked="0"/>
    </xf>
    <xf numFmtId="0" fontId="3" fillId="2" borderId="4" xfId="2" quotePrefix="1" applyFill="1" applyBorder="1" applyAlignment="1" applyProtection="1">
      <alignment horizontal="left" vertical="center" wrapText="1"/>
      <protection locked="0"/>
    </xf>
    <xf numFmtId="49" fontId="0" fillId="2" borderId="4" xfId="2" quotePrefix="1" applyNumberFormat="1" applyFont="1" applyFill="1" applyBorder="1" applyAlignment="1" applyProtection="1">
      <alignment horizontal="left" vertical="center" wrapText="1"/>
      <protection locked="0"/>
    </xf>
    <xf numFmtId="49" fontId="3" fillId="2" borderId="5" xfId="2" applyNumberFormat="1" applyFill="1" applyBorder="1" applyAlignment="1" applyProtection="1">
      <alignment horizontal="left" vertical="center" wrapText="1"/>
      <protection locked="0"/>
    </xf>
    <xf numFmtId="49" fontId="3" fillId="2" borderId="3" xfId="2" applyNumberFormat="1" applyFill="1" applyBorder="1" applyAlignment="1" applyProtection="1">
      <alignment horizontal="left" vertical="center" wrapText="1"/>
      <protection locked="0"/>
    </xf>
    <xf numFmtId="0" fontId="0" fillId="2" borderId="4" xfId="2" quotePrefix="1" applyFont="1" applyFill="1" applyBorder="1" applyAlignment="1" applyProtection="1">
      <alignment horizontal="left" vertical="center" wrapText="1"/>
      <protection locked="0"/>
    </xf>
    <xf numFmtId="0" fontId="3" fillId="2" borderId="5" xfId="2" quotePrefix="1" applyFill="1" applyBorder="1" applyAlignment="1" applyProtection="1">
      <alignment horizontal="left" vertical="center" wrapText="1"/>
      <protection locked="0"/>
    </xf>
    <xf numFmtId="0" fontId="3" fillId="2" borderId="3" xfId="2" quotePrefix="1" applyFill="1" applyBorder="1" applyAlignment="1" applyProtection="1">
      <alignment horizontal="left" vertical="center" wrapText="1"/>
      <protection locked="0"/>
    </xf>
    <xf numFmtId="0" fontId="2" fillId="0" borderId="0" xfId="1" applyAlignment="1" applyProtection="1">
      <alignment horizontal="center"/>
      <protection locked="0"/>
    </xf>
    <xf numFmtId="0" fontId="7" fillId="0" borderId="0" xfId="0" applyFont="1" applyAlignment="1">
      <alignment horizontal="left" vertical="top" wrapText="1" readingOrder="1"/>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0" borderId="0" xfId="0" applyAlignment="1">
      <alignment horizontal="left" vertical="top" wrapText="1"/>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cellXfs>
  <cellStyles count="8">
    <cellStyle name="Comma 2" xfId="4" xr:uid="{00000000-0005-0000-0000-000000000000}"/>
    <cellStyle name="Currency 2" xfId="5" xr:uid="{00000000-0005-0000-0000-000001000000}"/>
    <cellStyle name="Hyperlink" xfId="1" builtinId="8"/>
    <cellStyle name="Normal" xfId="0" builtinId="0"/>
    <cellStyle name="Normal 2" xfId="6" xr:uid="{00000000-0005-0000-0000-000004000000}"/>
    <cellStyle name="Normal 3" xfId="2" xr:uid="{00000000-0005-0000-0000-000005000000}"/>
    <cellStyle name="Percent" xfId="7" builtinId="5"/>
    <cellStyle name="Percent 2" xfId="3" xr:uid="{00000000-0005-0000-0000-000007000000}"/>
  </cellStyles>
  <dxfs count="1">
    <dxf>
      <fill>
        <patternFill>
          <bgColor rgb="FFFFFF00"/>
        </patternFill>
      </fill>
    </dxf>
  </dxfs>
  <tableStyles count="0" defaultTableStyle="TableStyleMedium2" defaultPivotStyle="PivotStyleLight16"/>
  <colors>
    <mruColors>
      <color rgb="FFCCFF99"/>
      <color rgb="FFFFC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762000</xdr:colOff>
      <xdr:row>19</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800975" y="3324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762000</xdr:colOff>
      <xdr:row>19</xdr:row>
      <xdr:rowOff>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800975" y="3324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inwage@altaregional.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inwage@altaregion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sheetPr>
  <dimension ref="A1:K67"/>
  <sheetViews>
    <sheetView zoomScaleNormal="100" zoomScaleSheetLayoutView="80" workbookViewId="0">
      <selection activeCell="L2" sqref="L2"/>
    </sheetView>
  </sheetViews>
  <sheetFormatPr defaultColWidth="9.109375" defaultRowHeight="14.4" x14ac:dyDescent="0.3"/>
  <cols>
    <col min="1" max="1" width="13.88671875" style="96" customWidth="1"/>
    <col min="2" max="9" width="12.44140625" style="96" customWidth="1"/>
    <col min="10" max="16384" width="9.109375" style="96"/>
  </cols>
  <sheetData>
    <row r="1" spans="1:11" x14ac:dyDescent="0.3">
      <c r="A1" s="95" t="s">
        <v>170</v>
      </c>
      <c r="B1" s="94"/>
      <c r="C1" s="94"/>
      <c r="D1" s="94"/>
      <c r="E1" s="94"/>
      <c r="F1" s="94"/>
      <c r="G1" s="94"/>
      <c r="H1" s="94"/>
      <c r="I1" s="94"/>
      <c r="J1" s="83"/>
      <c r="K1" s="83"/>
    </row>
    <row r="2" spans="1:11" x14ac:dyDescent="0.3">
      <c r="A2" s="95" t="s">
        <v>144</v>
      </c>
      <c r="B2" s="94"/>
      <c r="C2" s="94"/>
      <c r="D2" s="94"/>
      <c r="E2" s="94"/>
      <c r="F2" s="94"/>
      <c r="G2" s="94"/>
      <c r="H2" s="94"/>
      <c r="I2" s="94"/>
      <c r="J2" s="83"/>
      <c r="K2" s="83"/>
    </row>
    <row r="3" spans="1:11" ht="9" customHeight="1" x14ac:dyDescent="0.3">
      <c r="A3" s="83"/>
      <c r="B3" s="83"/>
      <c r="C3" s="83"/>
      <c r="D3" s="83"/>
      <c r="E3" s="83"/>
      <c r="F3" s="83"/>
      <c r="G3" s="83"/>
      <c r="H3" s="83"/>
      <c r="I3" s="83"/>
      <c r="J3" s="83"/>
      <c r="K3" s="83"/>
    </row>
    <row r="4" spans="1:11" ht="76.5" customHeight="1" x14ac:dyDescent="0.3">
      <c r="A4" s="105" t="s">
        <v>158</v>
      </c>
      <c r="B4" s="105"/>
      <c r="C4" s="105"/>
      <c r="D4" s="105"/>
      <c r="E4" s="105"/>
      <c r="F4" s="105"/>
      <c r="G4" s="105"/>
      <c r="H4" s="105"/>
      <c r="I4" s="105"/>
      <c r="J4" s="97"/>
      <c r="K4" s="83"/>
    </row>
    <row r="5" spans="1:11" ht="4.5" customHeight="1" x14ac:dyDescent="0.3">
      <c r="A5" s="83"/>
      <c r="B5" s="83"/>
      <c r="C5" s="83"/>
      <c r="D5" s="83"/>
      <c r="E5" s="83"/>
      <c r="F5" s="83"/>
      <c r="G5" s="83"/>
      <c r="H5" s="83"/>
      <c r="I5" s="83"/>
      <c r="J5" s="83"/>
      <c r="K5" s="83"/>
    </row>
    <row r="6" spans="1:11" x14ac:dyDescent="0.3">
      <c r="A6" s="98" t="s">
        <v>16</v>
      </c>
      <c r="B6" s="83"/>
      <c r="C6" s="83"/>
      <c r="D6" s="83"/>
      <c r="E6" s="83"/>
      <c r="F6" s="83"/>
      <c r="G6" s="83"/>
      <c r="H6" s="83"/>
      <c r="I6" s="83"/>
      <c r="J6" s="83"/>
      <c r="K6" s="83"/>
    </row>
    <row r="7" spans="1:11" ht="7.2" customHeight="1" x14ac:dyDescent="0.3">
      <c r="A7" s="83"/>
      <c r="B7" s="83"/>
      <c r="C7" s="83"/>
      <c r="D7" s="83"/>
      <c r="E7" s="83"/>
      <c r="F7" s="83"/>
      <c r="G7" s="83"/>
      <c r="H7" s="83"/>
      <c r="I7" s="83"/>
      <c r="J7" s="83"/>
      <c r="K7" s="83"/>
    </row>
    <row r="8" spans="1:11" x14ac:dyDescent="0.3">
      <c r="A8" s="90" t="s">
        <v>31</v>
      </c>
      <c r="B8" s="90" t="s">
        <v>23</v>
      </c>
      <c r="C8" s="90"/>
      <c r="D8" s="90"/>
      <c r="E8" s="90"/>
      <c r="F8" s="90"/>
      <c r="G8" s="90"/>
      <c r="H8" s="90"/>
      <c r="I8" s="90"/>
      <c r="J8" s="83"/>
      <c r="K8" s="83"/>
    </row>
    <row r="9" spans="1:11" ht="5.25" customHeight="1" x14ac:dyDescent="0.3">
      <c r="A9" s="90"/>
      <c r="B9" s="90"/>
      <c r="C9" s="90"/>
      <c r="D9" s="90"/>
      <c r="E9" s="90"/>
      <c r="F9" s="90"/>
      <c r="G9" s="90"/>
      <c r="H9" s="90"/>
      <c r="I9" s="90"/>
      <c r="J9" s="83"/>
      <c r="K9" s="83"/>
    </row>
    <row r="10" spans="1:11" x14ac:dyDescent="0.3">
      <c r="A10" s="90" t="s">
        <v>32</v>
      </c>
      <c r="B10" s="90" t="s">
        <v>139</v>
      </c>
      <c r="C10" s="90"/>
      <c r="D10" s="90"/>
      <c r="E10" s="90"/>
      <c r="F10" s="90"/>
      <c r="G10" s="90"/>
      <c r="H10" s="90"/>
      <c r="I10" s="90"/>
      <c r="J10" s="83"/>
      <c r="K10" s="83"/>
    </row>
    <row r="11" spans="1:11" ht="8.6999999999999993" customHeight="1" x14ac:dyDescent="0.3">
      <c r="A11" s="90"/>
      <c r="B11" s="90"/>
      <c r="C11" s="90"/>
      <c r="D11" s="90"/>
      <c r="E11" s="90"/>
      <c r="F11" s="90"/>
      <c r="G11" s="90"/>
      <c r="H11" s="90"/>
      <c r="I11" s="90"/>
      <c r="J11" s="83"/>
      <c r="K11" s="83"/>
    </row>
    <row r="12" spans="1:11" x14ac:dyDescent="0.3">
      <c r="A12" s="90" t="s">
        <v>33</v>
      </c>
      <c r="B12" s="90" t="s">
        <v>24</v>
      </c>
      <c r="C12" s="90"/>
      <c r="D12" s="90"/>
      <c r="E12" s="90"/>
      <c r="F12" s="90"/>
      <c r="G12" s="90"/>
      <c r="H12" s="90"/>
      <c r="I12" s="90"/>
      <c r="J12" s="83"/>
      <c r="K12" s="83"/>
    </row>
    <row r="13" spans="1:11" ht="7.5" customHeight="1" x14ac:dyDescent="0.3">
      <c r="A13" s="90"/>
      <c r="B13" s="90"/>
      <c r="C13" s="90"/>
      <c r="D13" s="90"/>
      <c r="E13" s="90"/>
      <c r="F13" s="90"/>
      <c r="G13" s="90"/>
      <c r="H13" s="90"/>
      <c r="I13" s="90"/>
      <c r="J13" s="83"/>
      <c r="K13" s="83"/>
    </row>
    <row r="14" spans="1:11" ht="14.4" customHeight="1" x14ac:dyDescent="0.3">
      <c r="A14" s="90" t="s">
        <v>34</v>
      </c>
      <c r="B14" s="90" t="s">
        <v>66</v>
      </c>
      <c r="C14" s="90"/>
      <c r="D14" s="90"/>
      <c r="E14" s="90"/>
      <c r="F14" s="90"/>
      <c r="G14" s="90"/>
      <c r="H14" s="90"/>
      <c r="I14" s="90"/>
      <c r="J14" s="83"/>
      <c r="K14" s="83"/>
    </row>
    <row r="15" spans="1:11" ht="7.2" customHeight="1" x14ac:dyDescent="0.3">
      <c r="A15" s="90"/>
      <c r="B15" s="90"/>
      <c r="C15" s="90"/>
      <c r="D15" s="90"/>
      <c r="E15" s="90"/>
      <c r="F15" s="90"/>
      <c r="G15" s="90"/>
      <c r="H15" s="90"/>
      <c r="I15" s="90"/>
      <c r="J15" s="83"/>
      <c r="K15" s="83"/>
    </row>
    <row r="16" spans="1:11" ht="14.4" customHeight="1" x14ac:dyDescent="0.3">
      <c r="A16" s="90" t="s">
        <v>35</v>
      </c>
      <c r="B16" s="90" t="s">
        <v>130</v>
      </c>
      <c r="C16" s="90"/>
      <c r="D16" s="90"/>
      <c r="E16" s="90"/>
      <c r="F16" s="90"/>
      <c r="G16" s="90"/>
      <c r="H16" s="90"/>
      <c r="I16" s="90"/>
      <c r="J16" s="83"/>
      <c r="K16" s="83"/>
    </row>
    <row r="17" spans="1:11" ht="5.4" customHeight="1" x14ac:dyDescent="0.3">
      <c r="A17" s="90"/>
      <c r="B17" s="90"/>
      <c r="C17" s="90"/>
      <c r="D17" s="90"/>
      <c r="E17" s="90"/>
      <c r="F17" s="90"/>
      <c r="G17" s="90"/>
      <c r="H17" s="90"/>
      <c r="I17" s="90"/>
      <c r="J17" s="83"/>
      <c r="K17" s="83"/>
    </row>
    <row r="18" spans="1:11" ht="14.4" customHeight="1" x14ac:dyDescent="0.3">
      <c r="A18" s="90" t="s">
        <v>36</v>
      </c>
      <c r="B18" s="90" t="s">
        <v>133</v>
      </c>
      <c r="C18" s="90"/>
      <c r="D18" s="90"/>
      <c r="E18" s="90"/>
      <c r="F18" s="90"/>
      <c r="G18" s="90"/>
      <c r="H18" s="90"/>
      <c r="I18" s="90"/>
      <c r="J18" s="83"/>
      <c r="K18" s="83"/>
    </row>
    <row r="19" spans="1:11" ht="7.2" customHeight="1" x14ac:dyDescent="0.3">
      <c r="A19" s="90"/>
      <c r="B19" s="90"/>
      <c r="C19" s="90"/>
      <c r="D19" s="90"/>
      <c r="E19" s="90"/>
      <c r="F19" s="90"/>
      <c r="G19" s="90"/>
      <c r="H19" s="90"/>
      <c r="I19" s="90"/>
      <c r="J19" s="83"/>
      <c r="K19" s="83"/>
    </row>
    <row r="20" spans="1:11" ht="60.75" customHeight="1" x14ac:dyDescent="0.3">
      <c r="A20" s="90" t="s">
        <v>67</v>
      </c>
      <c r="B20" s="109" t="s">
        <v>169</v>
      </c>
      <c r="C20" s="109"/>
      <c r="D20" s="109"/>
      <c r="E20" s="109"/>
      <c r="F20" s="109"/>
      <c r="G20" s="109"/>
      <c r="H20" s="109"/>
      <c r="I20" s="109"/>
      <c r="J20" s="97"/>
      <c r="K20" s="83"/>
    </row>
    <row r="21" spans="1:11" ht="8.25" customHeight="1" x14ac:dyDescent="0.3">
      <c r="A21" s="90"/>
      <c r="B21" s="90"/>
      <c r="C21" s="90"/>
      <c r="D21" s="90"/>
      <c r="E21" s="90"/>
      <c r="F21" s="90"/>
      <c r="G21" s="90"/>
      <c r="H21" s="90"/>
      <c r="I21" s="90"/>
      <c r="J21" s="83"/>
      <c r="K21" s="83"/>
    </row>
    <row r="22" spans="1:11" ht="30" customHeight="1" x14ac:dyDescent="0.3">
      <c r="A22" s="90" t="s">
        <v>69</v>
      </c>
      <c r="B22" s="105" t="s">
        <v>159</v>
      </c>
      <c r="C22" s="105"/>
      <c r="D22" s="105"/>
      <c r="E22" s="105"/>
      <c r="F22" s="105"/>
      <c r="G22" s="105"/>
      <c r="H22" s="105"/>
      <c r="I22" s="105"/>
      <c r="J22" s="83"/>
      <c r="K22" s="83"/>
    </row>
    <row r="23" spans="1:11" ht="8.25" customHeight="1" x14ac:dyDescent="0.3">
      <c r="A23" s="90"/>
      <c r="B23" s="90"/>
      <c r="C23" s="90"/>
      <c r="D23" s="90"/>
      <c r="E23" s="90"/>
      <c r="F23" s="90"/>
      <c r="G23" s="90"/>
      <c r="H23" s="90"/>
      <c r="I23" s="90"/>
      <c r="J23" s="83"/>
      <c r="K23" s="83"/>
    </row>
    <row r="24" spans="1:11" x14ac:dyDescent="0.3">
      <c r="A24" s="90" t="s">
        <v>152</v>
      </c>
      <c r="B24" s="90" t="s">
        <v>38</v>
      </c>
      <c r="C24" s="90"/>
      <c r="D24" s="90"/>
      <c r="E24" s="90"/>
      <c r="F24" s="90"/>
      <c r="G24" s="90"/>
      <c r="H24" s="90"/>
      <c r="I24" s="90"/>
      <c r="J24" s="83"/>
      <c r="K24" s="83"/>
    </row>
    <row r="25" spans="1:11" ht="8.6999999999999993" customHeight="1" x14ac:dyDescent="0.3">
      <c r="A25" s="90"/>
      <c r="B25" s="90"/>
      <c r="C25" s="90"/>
      <c r="D25" s="90"/>
      <c r="E25" s="90"/>
      <c r="F25" s="90"/>
      <c r="G25" s="90"/>
      <c r="H25" s="90"/>
      <c r="I25" s="90"/>
      <c r="J25" s="83"/>
      <c r="K25" s="83"/>
    </row>
    <row r="26" spans="1:11" x14ac:dyDescent="0.3">
      <c r="A26" s="90" t="s">
        <v>153</v>
      </c>
      <c r="B26" s="90" t="s">
        <v>25</v>
      </c>
      <c r="C26" s="90"/>
      <c r="D26" s="90"/>
      <c r="E26" s="90"/>
      <c r="F26" s="90"/>
      <c r="G26" s="90"/>
      <c r="H26" s="90"/>
      <c r="I26" s="90"/>
      <c r="J26" s="83"/>
      <c r="K26" s="83"/>
    </row>
    <row r="27" spans="1:11" ht="8.25" customHeight="1" x14ac:dyDescent="0.3">
      <c r="A27" s="90"/>
      <c r="B27" s="90"/>
      <c r="C27" s="90"/>
      <c r="D27" s="90"/>
      <c r="E27" s="90"/>
      <c r="F27" s="90"/>
      <c r="G27" s="90"/>
      <c r="H27" s="90"/>
      <c r="I27" s="90"/>
      <c r="J27" s="83"/>
      <c r="K27" s="83"/>
    </row>
    <row r="28" spans="1:11" ht="31.5" customHeight="1" x14ac:dyDescent="0.3">
      <c r="A28" s="90" t="s">
        <v>154</v>
      </c>
      <c r="B28" s="105" t="s">
        <v>109</v>
      </c>
      <c r="C28" s="105"/>
      <c r="D28" s="105"/>
      <c r="E28" s="105"/>
      <c r="F28" s="105"/>
      <c r="G28" s="105"/>
      <c r="H28" s="105"/>
      <c r="I28" s="105"/>
      <c r="J28" s="83"/>
      <c r="K28" s="83"/>
    </row>
    <row r="29" spans="1:11" ht="9" customHeight="1" x14ac:dyDescent="0.3">
      <c r="A29" s="83"/>
      <c r="B29" s="83"/>
      <c r="C29" s="83"/>
      <c r="D29" s="83"/>
      <c r="E29" s="83"/>
      <c r="F29" s="83"/>
      <c r="G29" s="83"/>
      <c r="H29" s="83"/>
      <c r="I29" s="83"/>
      <c r="J29" s="83"/>
      <c r="K29" s="83"/>
    </row>
    <row r="30" spans="1:11" ht="15" customHeight="1" x14ac:dyDescent="0.3">
      <c r="A30" s="110" t="s">
        <v>17</v>
      </c>
      <c r="B30" s="110"/>
      <c r="C30" s="110"/>
      <c r="D30" s="110"/>
      <c r="E30" s="110"/>
      <c r="F30" s="110"/>
      <c r="G30" s="110"/>
      <c r="H30" s="110"/>
      <c r="I30" s="110"/>
      <c r="J30" s="83"/>
      <c r="K30" s="83"/>
    </row>
    <row r="31" spans="1:11" ht="5.25" customHeight="1" x14ac:dyDescent="0.3">
      <c r="A31" s="110"/>
      <c r="B31" s="110"/>
      <c r="C31" s="110"/>
      <c r="D31" s="110"/>
      <c r="E31" s="110"/>
      <c r="F31" s="110"/>
      <c r="G31" s="110"/>
      <c r="H31" s="110"/>
      <c r="I31" s="110"/>
      <c r="J31" s="83"/>
      <c r="K31" s="83"/>
    </row>
    <row r="32" spans="1:11" ht="97.5" customHeight="1" x14ac:dyDescent="0.3">
      <c r="A32" s="90" t="s">
        <v>26</v>
      </c>
      <c r="B32" s="105" t="s">
        <v>131</v>
      </c>
      <c r="C32" s="105"/>
      <c r="D32" s="105"/>
      <c r="E32" s="105"/>
      <c r="F32" s="105"/>
      <c r="G32" s="105"/>
      <c r="H32" s="105"/>
      <c r="I32" s="105"/>
      <c r="J32" s="83"/>
      <c r="K32" s="83"/>
    </row>
    <row r="33" spans="1:11" ht="6.75" customHeight="1" x14ac:dyDescent="0.3">
      <c r="A33" s="90"/>
      <c r="B33" s="90"/>
      <c r="C33" s="90"/>
      <c r="D33" s="90"/>
      <c r="E33" s="90"/>
      <c r="F33" s="90"/>
      <c r="G33" s="90"/>
      <c r="H33" s="90"/>
      <c r="I33" s="90"/>
      <c r="J33" s="83"/>
      <c r="K33" s="83"/>
    </row>
    <row r="34" spans="1:11" ht="76.5" customHeight="1" x14ac:dyDescent="0.3">
      <c r="A34" s="90"/>
      <c r="B34" s="105" t="s">
        <v>147</v>
      </c>
      <c r="C34" s="105"/>
      <c r="D34" s="105"/>
      <c r="E34" s="105"/>
      <c r="F34" s="105"/>
      <c r="G34" s="105"/>
      <c r="H34" s="105"/>
      <c r="I34" s="105"/>
      <c r="J34" s="83"/>
      <c r="K34" s="83"/>
    </row>
    <row r="35" spans="1:11" ht="7.5" customHeight="1" x14ac:dyDescent="0.3">
      <c r="A35" s="90"/>
      <c r="B35" s="99"/>
      <c r="C35" s="99"/>
      <c r="D35" s="99"/>
      <c r="E35" s="99"/>
      <c r="F35" s="99"/>
      <c r="G35" s="99"/>
      <c r="H35" s="99"/>
      <c r="I35" s="99"/>
      <c r="J35" s="83"/>
      <c r="K35" s="83"/>
    </row>
    <row r="36" spans="1:11" ht="15" customHeight="1" x14ac:dyDescent="0.3">
      <c r="A36" s="100" t="s">
        <v>27</v>
      </c>
      <c r="B36" s="105" t="s">
        <v>101</v>
      </c>
      <c r="C36" s="105"/>
      <c r="D36" s="105"/>
      <c r="E36" s="105"/>
      <c r="F36" s="105"/>
      <c r="G36" s="105"/>
      <c r="H36" s="105"/>
      <c r="I36" s="105"/>
      <c r="J36" s="83"/>
      <c r="K36" s="83"/>
    </row>
    <row r="37" spans="1:11" ht="7.5" customHeight="1" x14ac:dyDescent="0.3">
      <c r="A37" s="90"/>
      <c r="B37" s="99"/>
      <c r="C37" s="99"/>
      <c r="D37" s="99"/>
      <c r="E37" s="99"/>
      <c r="F37" s="99"/>
      <c r="G37" s="99"/>
      <c r="H37" s="99"/>
      <c r="I37" s="99"/>
      <c r="J37" s="83"/>
      <c r="K37" s="83"/>
    </row>
    <row r="38" spans="1:11" x14ac:dyDescent="0.3">
      <c r="A38" s="90" t="s">
        <v>102</v>
      </c>
      <c r="B38" s="105" t="s">
        <v>95</v>
      </c>
      <c r="C38" s="105"/>
      <c r="D38" s="105"/>
      <c r="E38" s="105"/>
      <c r="F38" s="105"/>
      <c r="G38" s="105"/>
      <c r="H38" s="105"/>
      <c r="I38" s="105"/>
      <c r="J38" s="83"/>
      <c r="K38" s="83"/>
    </row>
    <row r="39" spans="1:11" ht="7.5" customHeight="1" x14ac:dyDescent="0.3">
      <c r="A39" s="90"/>
      <c r="B39" s="90"/>
      <c r="C39" s="90"/>
      <c r="D39" s="90"/>
      <c r="E39" s="90"/>
      <c r="F39" s="90"/>
      <c r="G39" s="90"/>
      <c r="H39" s="90"/>
      <c r="I39" s="90"/>
      <c r="J39" s="83"/>
      <c r="K39" s="83"/>
    </row>
    <row r="40" spans="1:11" x14ac:dyDescent="0.3">
      <c r="A40" s="90" t="s">
        <v>123</v>
      </c>
      <c r="B40" s="90" t="s">
        <v>19</v>
      </c>
      <c r="C40" s="90"/>
      <c r="D40" s="90"/>
      <c r="E40" s="90"/>
      <c r="F40" s="90"/>
      <c r="G40" s="90"/>
      <c r="H40" s="90"/>
      <c r="I40" s="90"/>
      <c r="J40" s="83"/>
      <c r="K40" s="83"/>
    </row>
    <row r="41" spans="1:11" ht="7.5" customHeight="1" x14ac:dyDescent="0.3">
      <c r="A41" s="90"/>
      <c r="B41" s="90"/>
      <c r="C41" s="90"/>
      <c r="D41" s="90"/>
      <c r="E41" s="90"/>
      <c r="F41" s="90"/>
      <c r="G41" s="90"/>
      <c r="H41" s="90"/>
      <c r="I41" s="90"/>
      <c r="J41" s="83"/>
      <c r="K41" s="83"/>
    </row>
    <row r="42" spans="1:11" x14ac:dyDescent="0.3">
      <c r="A42" s="90" t="s">
        <v>28</v>
      </c>
      <c r="B42" s="90" t="s">
        <v>96</v>
      </c>
      <c r="C42" s="90"/>
      <c r="D42" s="90"/>
      <c r="E42" s="90"/>
      <c r="F42" s="90"/>
      <c r="G42" s="90"/>
      <c r="H42" s="90"/>
      <c r="I42" s="90"/>
      <c r="J42" s="83"/>
      <c r="K42" s="83"/>
    </row>
    <row r="43" spans="1:11" ht="7.5" customHeight="1" x14ac:dyDescent="0.3">
      <c r="A43" s="90"/>
      <c r="B43" s="90"/>
      <c r="C43" s="90"/>
      <c r="D43" s="90"/>
      <c r="E43" s="90"/>
      <c r="F43" s="90"/>
      <c r="G43" s="90"/>
      <c r="H43" s="90"/>
      <c r="I43" s="90"/>
      <c r="J43" s="83"/>
      <c r="K43" s="83"/>
    </row>
    <row r="44" spans="1:11" ht="63" customHeight="1" x14ac:dyDescent="0.3">
      <c r="A44" s="90" t="s">
        <v>70</v>
      </c>
      <c r="B44" s="105" t="s">
        <v>145</v>
      </c>
      <c r="C44" s="105"/>
      <c r="D44" s="105"/>
      <c r="E44" s="105"/>
      <c r="F44" s="105"/>
      <c r="G44" s="105"/>
      <c r="H44" s="105"/>
      <c r="I44" s="105"/>
      <c r="J44" s="83"/>
      <c r="K44" s="83"/>
    </row>
    <row r="45" spans="1:11" ht="7.5" customHeight="1" x14ac:dyDescent="0.3">
      <c r="A45" s="90"/>
      <c r="B45" s="87"/>
      <c r="C45" s="87"/>
      <c r="D45" s="87"/>
      <c r="E45" s="87"/>
      <c r="F45" s="87"/>
      <c r="G45" s="87"/>
      <c r="H45" s="87"/>
      <c r="I45" s="87"/>
      <c r="J45" s="83"/>
      <c r="K45" s="83"/>
    </row>
    <row r="46" spans="1:11" x14ac:dyDescent="0.3">
      <c r="A46" s="90" t="s">
        <v>71</v>
      </c>
      <c r="B46" s="90" t="s">
        <v>19</v>
      </c>
      <c r="C46" s="90"/>
      <c r="D46" s="90"/>
      <c r="E46" s="90"/>
      <c r="F46" s="90"/>
      <c r="G46" s="90"/>
      <c r="H46" s="90"/>
      <c r="I46" s="90"/>
      <c r="J46" s="83"/>
      <c r="K46" s="83"/>
    </row>
    <row r="47" spans="1:11" ht="7.5" customHeight="1" x14ac:dyDescent="0.3">
      <c r="A47" s="90"/>
      <c r="B47" s="90"/>
      <c r="C47" s="90"/>
      <c r="D47" s="90"/>
      <c r="E47" s="90"/>
      <c r="F47" s="90"/>
      <c r="G47" s="90"/>
      <c r="H47" s="90"/>
      <c r="I47" s="90"/>
      <c r="J47" s="83"/>
      <c r="K47" s="83"/>
    </row>
    <row r="48" spans="1:11" ht="15.75" customHeight="1" x14ac:dyDescent="0.3">
      <c r="A48" s="90" t="s">
        <v>105</v>
      </c>
      <c r="B48" s="105" t="s">
        <v>150</v>
      </c>
      <c r="C48" s="105"/>
      <c r="D48" s="105"/>
      <c r="E48" s="105"/>
      <c r="F48" s="105"/>
      <c r="G48" s="105"/>
      <c r="H48" s="105"/>
      <c r="I48" s="105"/>
      <c r="J48" s="83"/>
      <c r="K48" s="83"/>
    </row>
    <row r="49" spans="1:11" ht="7.5" customHeight="1" x14ac:dyDescent="0.3">
      <c r="A49" s="90"/>
      <c r="B49" s="90"/>
      <c r="C49" s="90"/>
      <c r="D49" s="90"/>
      <c r="E49" s="90"/>
      <c r="F49" s="90"/>
      <c r="G49" s="90"/>
      <c r="H49" s="90"/>
      <c r="I49" s="90"/>
      <c r="J49" s="83"/>
      <c r="K49" s="83"/>
    </row>
    <row r="50" spans="1:11" x14ac:dyDescent="0.3">
      <c r="A50" s="90" t="s">
        <v>106</v>
      </c>
      <c r="B50" s="105" t="s">
        <v>137</v>
      </c>
      <c r="C50" s="105"/>
      <c r="D50" s="105"/>
      <c r="E50" s="105"/>
      <c r="F50" s="105"/>
      <c r="G50" s="105"/>
      <c r="H50" s="105"/>
      <c r="I50" s="105"/>
      <c r="J50" s="83"/>
      <c r="K50" s="83"/>
    </row>
    <row r="51" spans="1:11" ht="15" customHeight="1" x14ac:dyDescent="0.3">
      <c r="A51" s="90"/>
      <c r="B51" s="105" t="s">
        <v>160</v>
      </c>
      <c r="C51" s="105"/>
      <c r="D51" s="105"/>
      <c r="E51" s="105"/>
      <c r="F51" s="105"/>
      <c r="G51" s="105"/>
      <c r="H51" s="105"/>
      <c r="I51" s="105"/>
      <c r="J51" s="83"/>
      <c r="K51" s="83"/>
    </row>
    <row r="52" spans="1:11" ht="9" customHeight="1" x14ac:dyDescent="0.3">
      <c r="A52" s="90"/>
      <c r="B52" s="90"/>
      <c r="C52" s="90"/>
      <c r="D52" s="90"/>
      <c r="E52" s="90"/>
      <c r="F52" s="90"/>
      <c r="G52" s="90"/>
      <c r="H52" s="90"/>
      <c r="I52" s="90"/>
      <c r="J52" s="83"/>
      <c r="K52" s="83"/>
    </row>
    <row r="53" spans="1:11" x14ac:dyDescent="0.3">
      <c r="A53" s="98" t="s">
        <v>68</v>
      </c>
      <c r="B53" s="90"/>
      <c r="C53" s="90"/>
      <c r="D53" s="90"/>
      <c r="E53" s="90"/>
      <c r="F53" s="90"/>
      <c r="G53" s="90"/>
      <c r="H53" s="90"/>
      <c r="I53" s="90"/>
      <c r="J53" s="83"/>
      <c r="K53" s="83"/>
    </row>
    <row r="54" spans="1:11" ht="9" customHeight="1" x14ac:dyDescent="0.3">
      <c r="A54" s="90"/>
      <c r="B54" s="90"/>
      <c r="C54" s="90"/>
      <c r="D54" s="90"/>
      <c r="E54" s="90"/>
      <c r="F54" s="90"/>
      <c r="G54" s="90"/>
      <c r="H54" s="90"/>
      <c r="I54" s="90"/>
      <c r="J54" s="83"/>
      <c r="K54" s="83"/>
    </row>
    <row r="55" spans="1:11" ht="31.5" customHeight="1" x14ac:dyDescent="0.3">
      <c r="A55" s="90" t="s">
        <v>31</v>
      </c>
      <c r="B55" s="107" t="s">
        <v>39</v>
      </c>
      <c r="C55" s="108"/>
      <c r="D55" s="108"/>
      <c r="E55" s="108"/>
      <c r="F55" s="108"/>
      <c r="G55" s="108"/>
      <c r="H55" s="108"/>
      <c r="I55" s="108"/>
      <c r="J55" s="83"/>
      <c r="K55" s="83"/>
    </row>
    <row r="56" spans="1:11" ht="9" customHeight="1" x14ac:dyDescent="0.3">
      <c r="A56" s="90"/>
      <c r="B56" s="99"/>
      <c r="C56" s="90"/>
      <c r="D56" s="90"/>
      <c r="E56" s="90"/>
      <c r="F56" s="90"/>
      <c r="G56" s="90"/>
      <c r="H56" s="90"/>
      <c r="I56" s="90"/>
      <c r="J56" s="83"/>
      <c r="K56" s="83"/>
    </row>
    <row r="57" spans="1:11" ht="31.5" customHeight="1" x14ac:dyDescent="0.3">
      <c r="A57" s="90" t="s">
        <v>32</v>
      </c>
      <c r="B57" s="107" t="s">
        <v>136</v>
      </c>
      <c r="C57" s="108"/>
      <c r="D57" s="108"/>
      <c r="E57" s="108"/>
      <c r="F57" s="108"/>
      <c r="G57" s="108"/>
      <c r="H57" s="108"/>
      <c r="I57" s="108"/>
      <c r="J57" s="83"/>
      <c r="K57" s="83"/>
    </row>
    <row r="58" spans="1:11" x14ac:dyDescent="0.3">
      <c r="A58" s="90"/>
      <c r="B58" s="90"/>
      <c r="C58" s="90"/>
      <c r="D58" s="90"/>
      <c r="E58" s="90"/>
      <c r="F58" s="90"/>
      <c r="G58" s="90"/>
      <c r="H58" s="90"/>
      <c r="I58" s="90"/>
      <c r="J58" s="83"/>
      <c r="K58" s="83"/>
    </row>
    <row r="59" spans="1:11" ht="45.75" customHeight="1" x14ac:dyDescent="0.3">
      <c r="A59" s="90" t="s">
        <v>125</v>
      </c>
      <c r="B59" s="105" t="s">
        <v>37</v>
      </c>
      <c r="C59" s="105"/>
      <c r="D59" s="105"/>
      <c r="E59" s="105"/>
      <c r="F59" s="105"/>
      <c r="G59" s="105"/>
      <c r="H59" s="105"/>
      <c r="I59" s="105"/>
      <c r="J59" s="83"/>
      <c r="K59" s="83"/>
    </row>
    <row r="60" spans="1:11" x14ac:dyDescent="0.3">
      <c r="A60" s="90"/>
      <c r="B60" s="87"/>
      <c r="C60" s="87"/>
      <c r="D60" s="87"/>
      <c r="E60" s="87"/>
      <c r="F60" s="87"/>
      <c r="G60" s="87"/>
      <c r="H60" s="87"/>
      <c r="I60" s="87"/>
      <c r="J60" s="83"/>
      <c r="K60" s="83"/>
    </row>
    <row r="61" spans="1:11" ht="25.95" customHeight="1" x14ac:dyDescent="0.3">
      <c r="A61" s="90" t="s">
        <v>126</v>
      </c>
      <c r="B61" s="105" t="s">
        <v>155</v>
      </c>
      <c r="C61" s="105"/>
      <c r="D61" s="105"/>
      <c r="E61" s="105"/>
      <c r="F61" s="105"/>
      <c r="G61" s="105"/>
      <c r="H61" s="105"/>
      <c r="I61" s="105"/>
      <c r="J61" s="83"/>
      <c r="K61" s="83"/>
    </row>
    <row r="62" spans="1:11" ht="9" customHeight="1" x14ac:dyDescent="0.3">
      <c r="A62" s="90"/>
      <c r="B62" s="90"/>
      <c r="C62" s="90"/>
      <c r="D62" s="90"/>
      <c r="E62" s="90"/>
      <c r="F62" s="90"/>
      <c r="G62" s="90"/>
      <c r="H62" s="90"/>
      <c r="I62" s="90"/>
      <c r="J62" s="83"/>
      <c r="K62" s="83"/>
    </row>
    <row r="63" spans="1:11" ht="43.95" customHeight="1" x14ac:dyDescent="0.3">
      <c r="A63" s="105" t="s">
        <v>156</v>
      </c>
      <c r="B63" s="105"/>
      <c r="C63" s="105"/>
      <c r="D63" s="105"/>
      <c r="E63" s="105"/>
      <c r="F63" s="105"/>
      <c r="G63" s="105"/>
      <c r="H63" s="105"/>
      <c r="I63" s="105"/>
      <c r="J63" s="83"/>
      <c r="K63" s="83"/>
    </row>
    <row r="64" spans="1:11" ht="13.2" customHeight="1" x14ac:dyDescent="0.3">
      <c r="A64" s="90"/>
      <c r="B64" s="90"/>
      <c r="C64" s="90"/>
      <c r="D64" s="90"/>
      <c r="E64" s="90"/>
      <c r="F64" s="90"/>
      <c r="G64" s="90"/>
      <c r="H64" s="90"/>
      <c r="I64" s="90"/>
      <c r="J64" s="83"/>
      <c r="K64" s="83"/>
    </row>
    <row r="65" spans="1:11" ht="40.950000000000003" customHeight="1" x14ac:dyDescent="0.3">
      <c r="A65" s="106" t="s">
        <v>161</v>
      </c>
      <c r="B65" s="106"/>
      <c r="C65" s="106"/>
      <c r="D65" s="106"/>
      <c r="E65" s="106"/>
      <c r="F65" s="106"/>
      <c r="G65" s="106"/>
      <c r="H65" s="106"/>
      <c r="I65" s="106"/>
      <c r="J65" s="83"/>
      <c r="K65" s="83"/>
    </row>
    <row r="66" spans="1:11" x14ac:dyDescent="0.3">
      <c r="A66" s="90"/>
      <c r="B66" s="90"/>
      <c r="C66" s="90"/>
      <c r="D66" s="90"/>
      <c r="E66" s="90"/>
      <c r="F66" s="90"/>
      <c r="G66" s="90"/>
      <c r="H66" s="90"/>
      <c r="I66" s="90"/>
    </row>
    <row r="67" spans="1:11" x14ac:dyDescent="0.3">
      <c r="A67" s="83"/>
      <c r="B67" s="83"/>
      <c r="C67" s="83"/>
      <c r="D67" s="83"/>
      <c r="E67" s="83"/>
      <c r="F67" s="83"/>
      <c r="G67" s="83"/>
      <c r="H67" s="83"/>
      <c r="I67" s="83"/>
    </row>
  </sheetData>
  <sheetProtection sheet="1" selectLockedCells="1"/>
  <mergeCells count="19">
    <mergeCell ref="B32:I32"/>
    <mergeCell ref="B28:I28"/>
    <mergeCell ref="A4:I4"/>
    <mergeCell ref="B22:I22"/>
    <mergeCell ref="B20:I20"/>
    <mergeCell ref="A30:I31"/>
    <mergeCell ref="A63:I63"/>
    <mergeCell ref="B34:I34"/>
    <mergeCell ref="B36:I36"/>
    <mergeCell ref="A65:I65"/>
    <mergeCell ref="B38:I38"/>
    <mergeCell ref="B48:I48"/>
    <mergeCell ref="B50:I50"/>
    <mergeCell ref="B59:I59"/>
    <mergeCell ref="B55:I55"/>
    <mergeCell ref="B57:I57"/>
    <mergeCell ref="B61:I61"/>
    <mergeCell ref="B44:I44"/>
    <mergeCell ref="B51:I51"/>
  </mergeCells>
  <pageMargins left="0.45" right="0.45" top="0.5" bottom="0.75" header="0.3" footer="0.55000000000000004"/>
  <pageSetup scale="85" orientation="portrait" r:id="rId1"/>
  <headerFooter scaleWithDoc="0" alignWithMargins="0"/>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92D050"/>
    <pageSetUpPr fitToPage="1"/>
  </sheetPr>
  <dimension ref="A1:N223"/>
  <sheetViews>
    <sheetView tabSelected="1" topLeftCell="A7" zoomScale="90" zoomScaleNormal="90" workbookViewId="0">
      <selection activeCell="C17" sqref="C17:H17"/>
    </sheetView>
  </sheetViews>
  <sheetFormatPr defaultColWidth="8.88671875" defaultRowHeight="14.4" x14ac:dyDescent="0.3"/>
  <cols>
    <col min="1" max="1" width="5.5546875" style="12" customWidth="1"/>
    <col min="2" max="2" width="54.5546875" style="12" customWidth="1"/>
    <col min="3" max="3" width="20.44140625" style="12" customWidth="1"/>
    <col min="4" max="5" width="13.44140625" style="12" customWidth="1"/>
    <col min="6" max="6" width="12.6640625" style="12" customWidth="1"/>
    <col min="7" max="10" width="13.88671875" style="12" customWidth="1"/>
    <col min="11" max="11" width="14.44140625" style="12" customWidth="1"/>
    <col min="12" max="12" width="13.6640625" style="12" customWidth="1"/>
    <col min="13" max="13" width="15.88671875" style="12" customWidth="1"/>
    <col min="14" max="16384" width="8.88671875" style="12"/>
  </cols>
  <sheetData>
    <row r="1" spans="1:14" ht="15.6" customHeight="1" x14ac:dyDescent="0.3">
      <c r="A1" s="86" t="s">
        <v>157</v>
      </c>
      <c r="B1" s="91"/>
      <c r="C1" s="92"/>
      <c r="D1" s="92"/>
      <c r="E1" s="92"/>
      <c r="F1" s="92"/>
      <c r="G1" s="92"/>
      <c r="H1" s="92"/>
      <c r="I1" s="93"/>
      <c r="J1" s="93"/>
      <c r="K1" s="93"/>
      <c r="L1" s="25"/>
      <c r="M1" s="25"/>
      <c r="N1" s="26"/>
    </row>
    <row r="2" spans="1:14" ht="15.6" customHeight="1" x14ac:dyDescent="0.3">
      <c r="A2" s="86" t="s">
        <v>167</v>
      </c>
      <c r="B2" s="91"/>
      <c r="C2" s="92"/>
      <c r="D2" s="92"/>
      <c r="E2" s="92"/>
      <c r="F2" s="92"/>
      <c r="G2" s="92"/>
      <c r="H2" s="92"/>
      <c r="I2" s="93"/>
      <c r="J2" s="93"/>
      <c r="K2" s="93"/>
      <c r="L2" s="25"/>
      <c r="M2" s="25"/>
      <c r="N2" s="26"/>
    </row>
    <row r="3" spans="1:14" ht="12" customHeight="1" x14ac:dyDescent="0.3">
      <c r="A3" s="24"/>
      <c r="B3" s="23"/>
      <c r="C3" s="24"/>
      <c r="D3" s="24"/>
      <c r="E3" s="24"/>
      <c r="F3" s="24"/>
      <c r="G3" s="24"/>
      <c r="H3" s="24"/>
      <c r="I3" s="25"/>
      <c r="J3" s="25"/>
      <c r="K3" s="25"/>
      <c r="L3" s="25"/>
      <c r="M3" s="25"/>
      <c r="N3" s="26"/>
    </row>
    <row r="4" spans="1:14" ht="14.4" customHeight="1" x14ac:dyDescent="0.3">
      <c r="A4" s="27" t="s">
        <v>16</v>
      </c>
      <c r="B4" s="26"/>
      <c r="C4" s="31" t="s">
        <v>128</v>
      </c>
      <c r="D4" s="26"/>
      <c r="E4" s="26"/>
      <c r="F4" s="26"/>
      <c r="G4" s="26"/>
      <c r="H4" s="26"/>
      <c r="I4" s="26"/>
      <c r="J4" s="26"/>
      <c r="K4" s="26"/>
      <c r="L4" s="26"/>
      <c r="M4" s="26"/>
      <c r="N4" s="26"/>
    </row>
    <row r="5" spans="1:14" ht="14.4" customHeight="1" x14ac:dyDescent="0.3">
      <c r="A5" s="28">
        <v>1</v>
      </c>
      <c r="B5" s="29" t="s">
        <v>40</v>
      </c>
      <c r="C5" s="132"/>
      <c r="D5" s="133"/>
      <c r="E5" s="133"/>
      <c r="F5" s="133"/>
      <c r="G5" s="133"/>
      <c r="H5" s="134"/>
      <c r="I5" s="26"/>
      <c r="J5" s="26"/>
      <c r="K5" s="26"/>
      <c r="L5" s="26"/>
      <c r="M5" s="26"/>
      <c r="N5" s="26"/>
    </row>
    <row r="6" spans="1:14" ht="14.4" customHeight="1" x14ac:dyDescent="0.3">
      <c r="A6" s="28">
        <v>2</v>
      </c>
      <c r="B6" s="29" t="s">
        <v>41</v>
      </c>
      <c r="C6" s="132"/>
      <c r="D6" s="133"/>
      <c r="E6" s="133"/>
      <c r="F6" s="133"/>
      <c r="G6" s="133"/>
      <c r="H6" s="134"/>
      <c r="I6" s="26"/>
      <c r="J6" s="26"/>
      <c r="K6" s="26"/>
      <c r="L6" s="26"/>
      <c r="M6" s="26"/>
      <c r="N6" s="26"/>
    </row>
    <row r="7" spans="1:14" ht="14.4" customHeight="1" x14ac:dyDescent="0.3">
      <c r="A7" s="28">
        <v>3</v>
      </c>
      <c r="B7" s="29" t="s">
        <v>42</v>
      </c>
      <c r="C7" s="135"/>
      <c r="D7" s="133"/>
      <c r="E7" s="133"/>
      <c r="F7" s="133"/>
      <c r="G7" s="133"/>
      <c r="H7" s="134"/>
      <c r="I7" s="26"/>
      <c r="J7" s="26"/>
      <c r="K7" s="26"/>
      <c r="L7" s="26"/>
      <c r="M7" s="26"/>
      <c r="N7" s="26"/>
    </row>
    <row r="8" spans="1:14" x14ac:dyDescent="0.3">
      <c r="A8" s="28">
        <v>4</v>
      </c>
      <c r="B8" s="29" t="s">
        <v>43</v>
      </c>
      <c r="C8" s="136"/>
      <c r="D8" s="137"/>
      <c r="E8" s="137"/>
      <c r="F8" s="137"/>
      <c r="G8" s="137"/>
      <c r="H8" s="138"/>
      <c r="I8" s="26"/>
      <c r="J8" s="26"/>
      <c r="K8" s="26"/>
      <c r="L8" s="26"/>
      <c r="M8" s="26"/>
      <c r="N8" s="26"/>
    </row>
    <row r="9" spans="1:14" x14ac:dyDescent="0.3">
      <c r="A9" s="28">
        <f>A8+1</f>
        <v>5</v>
      </c>
      <c r="B9" s="30" t="s">
        <v>94</v>
      </c>
      <c r="C9" s="135"/>
      <c r="D9" s="133"/>
      <c r="E9" s="133"/>
      <c r="F9" s="133"/>
      <c r="G9" s="133"/>
      <c r="H9" s="134"/>
      <c r="I9" s="26"/>
      <c r="J9" s="26"/>
      <c r="K9" s="26"/>
      <c r="L9" s="26"/>
      <c r="M9" s="26"/>
      <c r="N9" s="26"/>
    </row>
    <row r="10" spans="1:14" ht="29.4" customHeight="1" x14ac:dyDescent="0.3">
      <c r="A10" s="28">
        <v>6</v>
      </c>
      <c r="B10" s="31" t="s">
        <v>132</v>
      </c>
      <c r="C10" s="139"/>
      <c r="D10" s="140"/>
      <c r="E10" s="140"/>
      <c r="F10" s="140"/>
      <c r="G10" s="140"/>
      <c r="H10" s="141"/>
      <c r="I10" s="26"/>
      <c r="J10" s="26"/>
      <c r="K10" s="26"/>
      <c r="L10" s="26"/>
      <c r="M10" s="26"/>
      <c r="N10" s="26"/>
    </row>
    <row r="11" spans="1:14" ht="28.8" x14ac:dyDescent="0.3">
      <c r="A11" s="28">
        <v>7</v>
      </c>
      <c r="B11" s="101" t="s">
        <v>168</v>
      </c>
      <c r="C11" s="129"/>
      <c r="D11" s="130"/>
      <c r="E11" s="130"/>
      <c r="F11" s="130"/>
      <c r="G11" s="130"/>
      <c r="H11" s="131"/>
      <c r="I11" s="68"/>
      <c r="J11" s="34"/>
      <c r="K11" s="34"/>
      <c r="L11" s="34"/>
      <c r="M11" s="34"/>
      <c r="N11" s="26"/>
    </row>
    <row r="12" spans="1:14" ht="14.4" customHeight="1" x14ac:dyDescent="0.3">
      <c r="A12" s="28">
        <v>8</v>
      </c>
      <c r="B12" s="29" t="s">
        <v>0</v>
      </c>
      <c r="C12" s="69"/>
      <c r="D12" s="123" t="s">
        <v>110</v>
      </c>
      <c r="E12" s="124"/>
      <c r="F12" s="125"/>
      <c r="G12" s="125"/>
      <c r="H12" s="6" t="s">
        <v>58</v>
      </c>
      <c r="I12" s="32"/>
      <c r="J12" s="33"/>
      <c r="K12" s="33"/>
      <c r="L12" s="34"/>
      <c r="M12" s="34"/>
      <c r="N12" s="26"/>
    </row>
    <row r="13" spans="1:14" x14ac:dyDescent="0.3">
      <c r="A13" s="28">
        <v>9</v>
      </c>
      <c r="B13" s="31" t="s">
        <v>65</v>
      </c>
      <c r="C13" s="70" t="e">
        <f>H167</f>
        <v>#DIV/0!</v>
      </c>
      <c r="D13" s="126"/>
      <c r="E13" s="127"/>
      <c r="F13" s="127"/>
      <c r="G13" s="128"/>
      <c r="H13" s="71"/>
      <c r="I13" s="68"/>
      <c r="J13" s="34"/>
      <c r="K13" s="34"/>
      <c r="L13" s="34"/>
      <c r="M13" s="34"/>
      <c r="N13" s="26"/>
    </row>
    <row r="14" spans="1:14" x14ac:dyDescent="0.3">
      <c r="A14" s="28">
        <v>10</v>
      </c>
      <c r="B14" s="30" t="s">
        <v>44</v>
      </c>
      <c r="C14" s="70" t="e">
        <f>C12+C13</f>
        <v>#DIV/0!</v>
      </c>
      <c r="D14" s="126"/>
      <c r="E14" s="127"/>
      <c r="F14" s="127"/>
      <c r="G14" s="128"/>
      <c r="H14" s="71"/>
      <c r="I14" s="68"/>
      <c r="J14" s="34"/>
      <c r="K14" s="34"/>
      <c r="L14" s="34"/>
      <c r="M14" s="34"/>
      <c r="N14" s="26"/>
    </row>
    <row r="15" spans="1:14" ht="14.4" customHeight="1" x14ac:dyDescent="0.3">
      <c r="A15" s="28">
        <v>11</v>
      </c>
      <c r="B15" s="29" t="s">
        <v>45</v>
      </c>
      <c r="C15" s="119"/>
      <c r="D15" s="120"/>
      <c r="E15" s="120"/>
      <c r="F15" s="120"/>
      <c r="G15" s="120"/>
      <c r="H15" s="121"/>
      <c r="I15" s="26"/>
      <c r="J15" s="26"/>
      <c r="K15" s="26"/>
      <c r="L15" s="26"/>
      <c r="M15" s="26"/>
      <c r="N15" s="26"/>
    </row>
    <row r="16" spans="1:14" ht="14.4" customHeight="1" x14ac:dyDescent="0.3">
      <c r="A16" s="28">
        <v>12</v>
      </c>
      <c r="B16" s="30" t="s">
        <v>99</v>
      </c>
      <c r="C16" s="119"/>
      <c r="D16" s="120"/>
      <c r="E16" s="120"/>
      <c r="F16" s="120"/>
      <c r="G16" s="120"/>
      <c r="H16" s="121"/>
      <c r="I16" s="26"/>
      <c r="J16" s="26"/>
      <c r="K16" s="26"/>
      <c r="L16" s="26"/>
      <c r="M16" s="26"/>
      <c r="N16" s="26"/>
    </row>
    <row r="17" spans="1:14" x14ac:dyDescent="0.3">
      <c r="A17" s="28">
        <f>A16+1</f>
        <v>13</v>
      </c>
      <c r="B17" s="29" t="s">
        <v>46</v>
      </c>
      <c r="C17" s="122"/>
      <c r="D17" s="120"/>
      <c r="E17" s="120"/>
      <c r="F17" s="120"/>
      <c r="G17" s="120"/>
      <c r="H17" s="121"/>
      <c r="I17" s="26"/>
      <c r="J17" s="26"/>
      <c r="K17" s="26"/>
      <c r="L17" s="26"/>
      <c r="M17" s="26"/>
      <c r="N17" s="26"/>
    </row>
    <row r="18" spans="1:14" x14ac:dyDescent="0.3">
      <c r="A18" s="28">
        <f>A17+1</f>
        <v>14</v>
      </c>
      <c r="B18" s="29" t="s">
        <v>46</v>
      </c>
      <c r="C18" s="122"/>
      <c r="D18" s="120"/>
      <c r="E18" s="120"/>
      <c r="F18" s="120"/>
      <c r="G18" s="120"/>
      <c r="H18" s="121"/>
      <c r="I18" s="26"/>
      <c r="J18" s="26"/>
      <c r="K18" s="26"/>
      <c r="L18" s="26"/>
      <c r="M18" s="26"/>
      <c r="N18" s="26"/>
    </row>
    <row r="19" spans="1:14" x14ac:dyDescent="0.3">
      <c r="A19" s="72">
        <f>A18+1</f>
        <v>15</v>
      </c>
      <c r="B19" s="29" t="s">
        <v>46</v>
      </c>
      <c r="C19" s="122"/>
      <c r="D19" s="120"/>
      <c r="E19" s="120"/>
      <c r="F19" s="120"/>
      <c r="G19" s="120"/>
      <c r="H19" s="121"/>
      <c r="I19" s="26"/>
      <c r="J19" s="26"/>
      <c r="K19" s="26"/>
      <c r="L19" s="26"/>
      <c r="M19" s="26"/>
      <c r="N19" s="26"/>
    </row>
    <row r="20" spans="1:14" x14ac:dyDescent="0.3">
      <c r="A20" s="80"/>
      <c r="C20" s="81"/>
      <c r="D20" s="81"/>
      <c r="E20" s="81"/>
      <c r="F20" s="81"/>
      <c r="G20" s="81"/>
      <c r="H20" s="81"/>
      <c r="I20" s="26"/>
      <c r="J20" s="26"/>
      <c r="K20" s="26"/>
      <c r="L20" s="26"/>
      <c r="M20" s="26"/>
      <c r="N20" s="26"/>
    </row>
    <row r="21" spans="1:14" x14ac:dyDescent="0.3">
      <c r="A21" s="80"/>
      <c r="C21" s="81"/>
      <c r="D21" s="81"/>
      <c r="E21" s="81"/>
      <c r="F21" s="81"/>
      <c r="G21" s="81"/>
      <c r="H21" s="81"/>
      <c r="I21" s="26"/>
      <c r="J21" s="26"/>
      <c r="K21" s="26"/>
      <c r="L21" s="26"/>
      <c r="M21" s="26"/>
      <c r="N21" s="26"/>
    </row>
    <row r="22" spans="1:14" x14ac:dyDescent="0.3">
      <c r="I22" s="26"/>
      <c r="J22" s="26"/>
      <c r="K22" s="26"/>
      <c r="L22" s="26"/>
      <c r="M22" s="26"/>
      <c r="N22" s="26"/>
    </row>
    <row r="23" spans="1:14" x14ac:dyDescent="0.3">
      <c r="A23" s="27" t="s">
        <v>17</v>
      </c>
      <c r="B23" s="26"/>
      <c r="C23" s="26"/>
      <c r="D23" s="26"/>
      <c r="E23" s="26"/>
      <c r="F23" s="26"/>
      <c r="G23" s="26"/>
      <c r="H23" s="26"/>
      <c r="I23" s="26"/>
      <c r="J23" s="26"/>
      <c r="K23" s="26"/>
      <c r="L23" s="26"/>
      <c r="M23" s="26"/>
      <c r="N23" s="26"/>
    </row>
    <row r="24" spans="1:14" x14ac:dyDescent="0.3">
      <c r="A24" s="35"/>
      <c r="B24" s="36" t="s">
        <v>47</v>
      </c>
      <c r="C24" s="37" t="s">
        <v>48</v>
      </c>
      <c r="D24" s="38" t="s">
        <v>49</v>
      </c>
      <c r="E24" s="38" t="s">
        <v>50</v>
      </c>
      <c r="F24" s="38" t="s">
        <v>103</v>
      </c>
      <c r="G24" s="36" t="s">
        <v>51</v>
      </c>
      <c r="H24" s="38" t="s">
        <v>52</v>
      </c>
      <c r="I24" s="38" t="s">
        <v>53</v>
      </c>
      <c r="J24" s="38" t="s">
        <v>54</v>
      </c>
      <c r="K24" s="36" t="s">
        <v>115</v>
      </c>
      <c r="L24" s="38" t="s">
        <v>116</v>
      </c>
      <c r="M24" s="38" t="s">
        <v>104</v>
      </c>
      <c r="N24" s="26"/>
    </row>
    <row r="25" spans="1:14" ht="15" customHeight="1" x14ac:dyDescent="0.3">
      <c r="A25" s="39"/>
      <c r="B25" s="40" t="s">
        <v>97</v>
      </c>
      <c r="C25" s="111" t="s">
        <v>98</v>
      </c>
      <c r="D25" s="111" t="s">
        <v>138</v>
      </c>
      <c r="E25" s="111" t="s">
        <v>113</v>
      </c>
      <c r="F25" s="111" t="s">
        <v>114</v>
      </c>
      <c r="G25" s="111" t="s">
        <v>55</v>
      </c>
      <c r="H25" s="111" t="s">
        <v>56</v>
      </c>
      <c r="I25" s="111" t="s">
        <v>100</v>
      </c>
      <c r="J25" s="111" t="s">
        <v>124</v>
      </c>
      <c r="K25" s="111" t="s">
        <v>117</v>
      </c>
      <c r="L25" s="114" t="s">
        <v>151</v>
      </c>
      <c r="M25" s="111" t="s">
        <v>118</v>
      </c>
      <c r="N25" s="26"/>
    </row>
    <row r="26" spans="1:14" x14ac:dyDescent="0.3">
      <c r="A26" s="39"/>
      <c r="B26" s="41"/>
      <c r="C26" s="112"/>
      <c r="D26" s="112"/>
      <c r="E26" s="112"/>
      <c r="F26" s="112"/>
      <c r="G26" s="112"/>
      <c r="H26" s="112"/>
      <c r="I26" s="112"/>
      <c r="J26" s="112"/>
      <c r="K26" s="112"/>
      <c r="L26" s="115"/>
      <c r="M26" s="112"/>
      <c r="N26" s="26"/>
    </row>
    <row r="27" spans="1:14" x14ac:dyDescent="0.3">
      <c r="A27" s="42" t="s">
        <v>107</v>
      </c>
      <c r="B27" s="117" t="s">
        <v>57</v>
      </c>
      <c r="C27" s="112"/>
      <c r="D27" s="112"/>
      <c r="E27" s="112"/>
      <c r="F27" s="112"/>
      <c r="G27" s="112"/>
      <c r="H27" s="112"/>
      <c r="I27" s="112"/>
      <c r="J27" s="112"/>
      <c r="K27" s="112"/>
      <c r="L27" s="115"/>
      <c r="M27" s="112"/>
      <c r="N27" s="26"/>
    </row>
    <row r="28" spans="1:14" x14ac:dyDescent="0.3">
      <c r="A28" s="43" t="s">
        <v>108</v>
      </c>
      <c r="B28" s="118"/>
      <c r="C28" s="113"/>
      <c r="D28" s="113"/>
      <c r="E28" s="113"/>
      <c r="F28" s="113"/>
      <c r="G28" s="113"/>
      <c r="H28" s="113"/>
      <c r="I28" s="113"/>
      <c r="J28" s="113"/>
      <c r="K28" s="113"/>
      <c r="L28" s="116"/>
      <c r="M28" s="113"/>
      <c r="N28" s="26"/>
    </row>
    <row r="29" spans="1:14" x14ac:dyDescent="0.3">
      <c r="A29" s="28">
        <v>1</v>
      </c>
      <c r="B29" s="78" t="s">
        <v>129</v>
      </c>
      <c r="C29" s="1"/>
      <c r="D29" s="79"/>
      <c r="E29" s="13">
        <f>IF(AND(D29&gt;=16,D29&lt;=16.49),16.5,0)</f>
        <v>0</v>
      </c>
      <c r="F29" s="13">
        <f t="shared" ref="F29:F30" si="0">IF(E29-D29&gt;0,E29-D29,0)</f>
        <v>0</v>
      </c>
      <c r="G29" s="13">
        <f t="shared" ref="G29:G30" si="1">F29*0.062</f>
        <v>0</v>
      </c>
      <c r="H29" s="13">
        <f t="shared" ref="H29:H30" si="2">F29*0.0145</f>
        <v>0</v>
      </c>
      <c r="I29" s="7"/>
      <c r="J29" s="11"/>
      <c r="K29" s="13">
        <f t="shared" ref="K29:K30" si="3">ROUND((SUM(F29+G29+H29)+(F29*I29)+(F29*J29)),2)</f>
        <v>0</v>
      </c>
      <c r="L29" s="9"/>
      <c r="M29" s="13">
        <f t="shared" ref="M29:M30" si="4">SUM(K29*L29)</f>
        <v>0</v>
      </c>
      <c r="N29" s="49"/>
    </row>
    <row r="30" spans="1:14" x14ac:dyDescent="0.3">
      <c r="A30" s="28">
        <v>2</v>
      </c>
      <c r="B30" s="1" t="s">
        <v>59</v>
      </c>
      <c r="C30" s="1"/>
      <c r="D30" s="79"/>
      <c r="E30" s="13">
        <f t="shared" ref="E30:E93" si="5">IF(AND(D30&gt;=16,D30&lt;=16.49),16.5,0)</f>
        <v>0</v>
      </c>
      <c r="F30" s="13">
        <f t="shared" si="0"/>
        <v>0</v>
      </c>
      <c r="G30" s="13">
        <f t="shared" si="1"/>
        <v>0</v>
      </c>
      <c r="H30" s="13">
        <f t="shared" si="2"/>
        <v>0</v>
      </c>
      <c r="I30" s="7"/>
      <c r="J30" s="11"/>
      <c r="K30" s="13">
        <f t="shared" si="3"/>
        <v>0</v>
      </c>
      <c r="L30" s="9"/>
      <c r="M30" s="13">
        <f t="shared" si="4"/>
        <v>0</v>
      </c>
      <c r="N30" s="49"/>
    </row>
    <row r="31" spans="1:14" x14ac:dyDescent="0.3">
      <c r="A31" s="28">
        <v>3</v>
      </c>
      <c r="B31" s="78" t="s">
        <v>60</v>
      </c>
      <c r="C31" s="1"/>
      <c r="D31" s="79"/>
      <c r="E31" s="13">
        <f t="shared" si="5"/>
        <v>0</v>
      </c>
      <c r="F31" s="13">
        <f t="shared" ref="F31:F59" si="6">IF(E31-D31&gt;0,E31-D31,0)</f>
        <v>0</v>
      </c>
      <c r="G31" s="13">
        <f t="shared" ref="G31:G59" si="7">F31*0.062</f>
        <v>0</v>
      </c>
      <c r="H31" s="13">
        <f t="shared" ref="H31:H59" si="8">F31*0.0145</f>
        <v>0</v>
      </c>
      <c r="I31" s="7"/>
      <c r="J31" s="11"/>
      <c r="K31" s="13">
        <f t="shared" ref="K31:K59" si="9">ROUND((SUM(F31+G31+H31)+(F31*I31)+(F31*J31)),2)</f>
        <v>0</v>
      </c>
      <c r="L31" s="9"/>
      <c r="M31" s="13">
        <f t="shared" ref="M31:M59" si="10">SUM(K31*L31)</f>
        <v>0</v>
      </c>
      <c r="N31" s="49"/>
    </row>
    <row r="32" spans="1:14" x14ac:dyDescent="0.3">
      <c r="A32" s="28">
        <v>4</v>
      </c>
      <c r="B32" s="1" t="s">
        <v>120</v>
      </c>
      <c r="C32" s="1"/>
      <c r="D32" s="79"/>
      <c r="E32" s="13">
        <f t="shared" si="5"/>
        <v>0</v>
      </c>
      <c r="F32" s="13">
        <f t="shared" si="6"/>
        <v>0</v>
      </c>
      <c r="G32" s="13">
        <f t="shared" si="7"/>
        <v>0</v>
      </c>
      <c r="H32" s="13">
        <f t="shared" si="8"/>
        <v>0</v>
      </c>
      <c r="I32" s="7"/>
      <c r="J32" s="11"/>
      <c r="K32" s="13">
        <f t="shared" si="9"/>
        <v>0</v>
      </c>
      <c r="L32" s="9"/>
      <c r="M32" s="13">
        <f t="shared" si="10"/>
        <v>0</v>
      </c>
      <c r="N32" s="49"/>
    </row>
    <row r="33" spans="1:14" x14ac:dyDescent="0.3">
      <c r="A33" s="28">
        <v>5</v>
      </c>
      <c r="B33" s="1" t="s">
        <v>121</v>
      </c>
      <c r="C33" s="1"/>
      <c r="D33" s="2"/>
      <c r="E33" s="13">
        <f t="shared" si="5"/>
        <v>0</v>
      </c>
      <c r="F33" s="13">
        <f t="shared" si="6"/>
        <v>0</v>
      </c>
      <c r="G33" s="13">
        <f t="shared" si="7"/>
        <v>0</v>
      </c>
      <c r="H33" s="13">
        <f t="shared" si="8"/>
        <v>0</v>
      </c>
      <c r="I33" s="7"/>
      <c r="J33" s="11"/>
      <c r="K33" s="13">
        <f t="shared" si="9"/>
        <v>0</v>
      </c>
      <c r="L33" s="9"/>
      <c r="M33" s="13">
        <f t="shared" si="10"/>
        <v>0</v>
      </c>
      <c r="N33" s="49"/>
    </row>
    <row r="34" spans="1:14" x14ac:dyDescent="0.3">
      <c r="A34" s="28">
        <v>6</v>
      </c>
      <c r="B34" s="1" t="s">
        <v>122</v>
      </c>
      <c r="C34" s="1"/>
      <c r="D34" s="2"/>
      <c r="E34" s="13">
        <f t="shared" si="5"/>
        <v>0</v>
      </c>
      <c r="F34" s="13">
        <f t="shared" si="6"/>
        <v>0</v>
      </c>
      <c r="G34" s="13">
        <f t="shared" si="7"/>
        <v>0</v>
      </c>
      <c r="H34" s="13">
        <f t="shared" si="8"/>
        <v>0</v>
      </c>
      <c r="I34" s="7"/>
      <c r="J34" s="11"/>
      <c r="K34" s="13">
        <f t="shared" si="9"/>
        <v>0</v>
      </c>
      <c r="L34" s="9"/>
      <c r="M34" s="13">
        <f t="shared" si="10"/>
        <v>0</v>
      </c>
      <c r="N34" s="49"/>
    </row>
    <row r="35" spans="1:14" x14ac:dyDescent="0.3">
      <c r="A35" s="28">
        <v>7</v>
      </c>
      <c r="B35" s="1" t="s">
        <v>127</v>
      </c>
      <c r="C35" s="1"/>
      <c r="D35" s="2"/>
      <c r="E35" s="13">
        <f t="shared" si="5"/>
        <v>0</v>
      </c>
      <c r="F35" s="13">
        <f t="shared" si="6"/>
        <v>0</v>
      </c>
      <c r="G35" s="13">
        <f t="shared" si="7"/>
        <v>0</v>
      </c>
      <c r="H35" s="13">
        <f t="shared" si="8"/>
        <v>0</v>
      </c>
      <c r="I35" s="7"/>
      <c r="J35" s="11"/>
      <c r="K35" s="13">
        <f t="shared" si="9"/>
        <v>0</v>
      </c>
      <c r="L35" s="9"/>
      <c r="M35" s="13">
        <f t="shared" si="10"/>
        <v>0</v>
      </c>
      <c r="N35" s="49"/>
    </row>
    <row r="36" spans="1:14" x14ac:dyDescent="0.3">
      <c r="A36" s="28">
        <v>8</v>
      </c>
      <c r="B36" s="1"/>
      <c r="C36" s="1"/>
      <c r="D36" s="2"/>
      <c r="E36" s="13">
        <f t="shared" si="5"/>
        <v>0</v>
      </c>
      <c r="F36" s="13">
        <f t="shared" si="6"/>
        <v>0</v>
      </c>
      <c r="G36" s="13">
        <f t="shared" si="7"/>
        <v>0</v>
      </c>
      <c r="H36" s="13">
        <f t="shared" si="8"/>
        <v>0</v>
      </c>
      <c r="I36" s="7"/>
      <c r="J36" s="11"/>
      <c r="K36" s="13">
        <f t="shared" si="9"/>
        <v>0</v>
      </c>
      <c r="L36" s="9"/>
      <c r="M36" s="13">
        <f t="shared" si="10"/>
        <v>0</v>
      </c>
      <c r="N36" s="49"/>
    </row>
    <row r="37" spans="1:14" x14ac:dyDescent="0.3">
      <c r="A37" s="28">
        <v>9</v>
      </c>
      <c r="B37" s="1"/>
      <c r="C37" s="1"/>
      <c r="D37" s="2"/>
      <c r="E37" s="13">
        <f t="shared" si="5"/>
        <v>0</v>
      </c>
      <c r="F37" s="13">
        <f t="shared" si="6"/>
        <v>0</v>
      </c>
      <c r="G37" s="13">
        <f t="shared" si="7"/>
        <v>0</v>
      </c>
      <c r="H37" s="13">
        <f t="shared" si="8"/>
        <v>0</v>
      </c>
      <c r="I37" s="7"/>
      <c r="J37" s="11"/>
      <c r="K37" s="13">
        <f t="shared" si="9"/>
        <v>0</v>
      </c>
      <c r="L37" s="9"/>
      <c r="M37" s="13">
        <f t="shared" si="10"/>
        <v>0</v>
      </c>
      <c r="N37" s="49"/>
    </row>
    <row r="38" spans="1:14" x14ac:dyDescent="0.3">
      <c r="A38" s="28">
        <f t="shared" ref="A38:A101" si="11">A37+1</f>
        <v>10</v>
      </c>
      <c r="B38" s="1"/>
      <c r="C38" s="1"/>
      <c r="D38" s="2"/>
      <c r="E38" s="13">
        <f t="shared" si="5"/>
        <v>0</v>
      </c>
      <c r="F38" s="13">
        <f t="shared" si="6"/>
        <v>0</v>
      </c>
      <c r="G38" s="13">
        <f t="shared" si="7"/>
        <v>0</v>
      </c>
      <c r="H38" s="13">
        <f t="shared" si="8"/>
        <v>0</v>
      </c>
      <c r="I38" s="7"/>
      <c r="J38" s="11"/>
      <c r="K38" s="13">
        <f t="shared" si="9"/>
        <v>0</v>
      </c>
      <c r="L38" s="9"/>
      <c r="M38" s="13">
        <f t="shared" si="10"/>
        <v>0</v>
      </c>
      <c r="N38" s="49"/>
    </row>
    <row r="39" spans="1:14" x14ac:dyDescent="0.3">
      <c r="A39" s="28">
        <f t="shared" si="11"/>
        <v>11</v>
      </c>
      <c r="B39" s="1"/>
      <c r="C39" s="1"/>
      <c r="D39" s="2"/>
      <c r="E39" s="13">
        <f t="shared" si="5"/>
        <v>0</v>
      </c>
      <c r="F39" s="13">
        <f t="shared" si="6"/>
        <v>0</v>
      </c>
      <c r="G39" s="13">
        <f t="shared" si="7"/>
        <v>0</v>
      </c>
      <c r="H39" s="13">
        <f t="shared" si="8"/>
        <v>0</v>
      </c>
      <c r="I39" s="7"/>
      <c r="J39" s="11"/>
      <c r="K39" s="13">
        <f t="shared" si="9"/>
        <v>0</v>
      </c>
      <c r="L39" s="9"/>
      <c r="M39" s="13">
        <f t="shared" si="10"/>
        <v>0</v>
      </c>
      <c r="N39" s="49"/>
    </row>
    <row r="40" spans="1:14" x14ac:dyDescent="0.3">
      <c r="A40" s="28">
        <f t="shared" si="11"/>
        <v>12</v>
      </c>
      <c r="B40" s="1"/>
      <c r="C40" s="1"/>
      <c r="D40" s="2"/>
      <c r="E40" s="13">
        <f t="shared" si="5"/>
        <v>0</v>
      </c>
      <c r="F40" s="13">
        <f t="shared" si="6"/>
        <v>0</v>
      </c>
      <c r="G40" s="13">
        <f t="shared" si="7"/>
        <v>0</v>
      </c>
      <c r="H40" s="13">
        <f t="shared" si="8"/>
        <v>0</v>
      </c>
      <c r="I40" s="7"/>
      <c r="J40" s="11"/>
      <c r="K40" s="13">
        <f t="shared" si="9"/>
        <v>0</v>
      </c>
      <c r="L40" s="9"/>
      <c r="M40" s="13">
        <f t="shared" si="10"/>
        <v>0</v>
      </c>
      <c r="N40" s="49"/>
    </row>
    <row r="41" spans="1:14" x14ac:dyDescent="0.3">
      <c r="A41" s="28">
        <f t="shared" si="11"/>
        <v>13</v>
      </c>
      <c r="B41" s="1"/>
      <c r="C41" s="1"/>
      <c r="D41" s="2"/>
      <c r="E41" s="13">
        <f t="shared" si="5"/>
        <v>0</v>
      </c>
      <c r="F41" s="13">
        <f t="shared" si="6"/>
        <v>0</v>
      </c>
      <c r="G41" s="13">
        <f t="shared" si="7"/>
        <v>0</v>
      </c>
      <c r="H41" s="13">
        <f t="shared" si="8"/>
        <v>0</v>
      </c>
      <c r="I41" s="7"/>
      <c r="J41" s="11"/>
      <c r="K41" s="13">
        <f t="shared" si="9"/>
        <v>0</v>
      </c>
      <c r="L41" s="9"/>
      <c r="M41" s="13">
        <f t="shared" si="10"/>
        <v>0</v>
      </c>
      <c r="N41" s="49"/>
    </row>
    <row r="42" spans="1:14" x14ac:dyDescent="0.3">
      <c r="A42" s="28">
        <f t="shared" si="11"/>
        <v>14</v>
      </c>
      <c r="B42" s="1"/>
      <c r="C42" s="1"/>
      <c r="D42" s="2"/>
      <c r="E42" s="13">
        <f t="shared" si="5"/>
        <v>0</v>
      </c>
      <c r="F42" s="13">
        <f t="shared" si="6"/>
        <v>0</v>
      </c>
      <c r="G42" s="13">
        <f t="shared" si="7"/>
        <v>0</v>
      </c>
      <c r="H42" s="13">
        <f t="shared" si="8"/>
        <v>0</v>
      </c>
      <c r="I42" s="7"/>
      <c r="J42" s="11"/>
      <c r="K42" s="13">
        <f t="shared" si="9"/>
        <v>0</v>
      </c>
      <c r="L42" s="9"/>
      <c r="M42" s="13">
        <f t="shared" si="10"/>
        <v>0</v>
      </c>
      <c r="N42" s="49"/>
    </row>
    <row r="43" spans="1:14" x14ac:dyDescent="0.3">
      <c r="A43" s="28">
        <f t="shared" si="11"/>
        <v>15</v>
      </c>
      <c r="B43" s="1"/>
      <c r="C43" s="1"/>
      <c r="D43" s="2"/>
      <c r="E43" s="13">
        <f t="shared" si="5"/>
        <v>0</v>
      </c>
      <c r="F43" s="13">
        <f t="shared" si="6"/>
        <v>0</v>
      </c>
      <c r="G43" s="13">
        <f t="shared" si="7"/>
        <v>0</v>
      </c>
      <c r="H43" s="13">
        <f t="shared" si="8"/>
        <v>0</v>
      </c>
      <c r="I43" s="7"/>
      <c r="J43" s="11"/>
      <c r="K43" s="13">
        <f t="shared" si="9"/>
        <v>0</v>
      </c>
      <c r="L43" s="9"/>
      <c r="M43" s="13">
        <f t="shared" si="10"/>
        <v>0</v>
      </c>
      <c r="N43" s="49"/>
    </row>
    <row r="44" spans="1:14" x14ac:dyDescent="0.3">
      <c r="A44" s="28">
        <f t="shared" si="11"/>
        <v>16</v>
      </c>
      <c r="B44" s="1"/>
      <c r="C44" s="1"/>
      <c r="D44" s="2"/>
      <c r="E44" s="13">
        <f t="shared" si="5"/>
        <v>0</v>
      </c>
      <c r="F44" s="13">
        <f t="shared" si="6"/>
        <v>0</v>
      </c>
      <c r="G44" s="13">
        <f t="shared" si="7"/>
        <v>0</v>
      </c>
      <c r="H44" s="13">
        <f t="shared" si="8"/>
        <v>0</v>
      </c>
      <c r="I44" s="7"/>
      <c r="J44" s="11"/>
      <c r="K44" s="13">
        <f t="shared" si="9"/>
        <v>0</v>
      </c>
      <c r="L44" s="9"/>
      <c r="M44" s="13">
        <f t="shared" si="10"/>
        <v>0</v>
      </c>
      <c r="N44" s="49"/>
    </row>
    <row r="45" spans="1:14" x14ac:dyDescent="0.3">
      <c r="A45" s="28">
        <f t="shared" si="11"/>
        <v>17</v>
      </c>
      <c r="B45" s="1"/>
      <c r="C45" s="1"/>
      <c r="D45" s="2"/>
      <c r="E45" s="13">
        <f t="shared" si="5"/>
        <v>0</v>
      </c>
      <c r="F45" s="13">
        <f t="shared" si="6"/>
        <v>0</v>
      </c>
      <c r="G45" s="13">
        <f t="shared" si="7"/>
        <v>0</v>
      </c>
      <c r="H45" s="13">
        <f t="shared" si="8"/>
        <v>0</v>
      </c>
      <c r="I45" s="7"/>
      <c r="J45" s="11"/>
      <c r="K45" s="13">
        <f t="shared" si="9"/>
        <v>0</v>
      </c>
      <c r="L45" s="9"/>
      <c r="M45" s="13">
        <f t="shared" si="10"/>
        <v>0</v>
      </c>
      <c r="N45" s="26"/>
    </row>
    <row r="46" spans="1:14" x14ac:dyDescent="0.3">
      <c r="A46" s="28">
        <f t="shared" si="11"/>
        <v>18</v>
      </c>
      <c r="B46" s="1"/>
      <c r="C46" s="1"/>
      <c r="D46" s="2"/>
      <c r="E46" s="13">
        <f t="shared" si="5"/>
        <v>0</v>
      </c>
      <c r="F46" s="13">
        <f t="shared" si="6"/>
        <v>0</v>
      </c>
      <c r="G46" s="13">
        <f t="shared" si="7"/>
        <v>0</v>
      </c>
      <c r="H46" s="13">
        <f t="shared" si="8"/>
        <v>0</v>
      </c>
      <c r="I46" s="7"/>
      <c r="J46" s="11"/>
      <c r="K46" s="13">
        <f t="shared" si="9"/>
        <v>0</v>
      </c>
      <c r="L46" s="9"/>
      <c r="M46" s="13">
        <f t="shared" si="10"/>
        <v>0</v>
      </c>
      <c r="N46" s="26"/>
    </row>
    <row r="47" spans="1:14" x14ac:dyDescent="0.3">
      <c r="A47" s="28">
        <f t="shared" si="11"/>
        <v>19</v>
      </c>
      <c r="B47" s="1"/>
      <c r="C47" s="1"/>
      <c r="D47" s="2"/>
      <c r="E47" s="13">
        <f t="shared" si="5"/>
        <v>0</v>
      </c>
      <c r="F47" s="13">
        <f t="shared" si="6"/>
        <v>0</v>
      </c>
      <c r="G47" s="13">
        <f t="shared" si="7"/>
        <v>0</v>
      </c>
      <c r="H47" s="13">
        <f t="shared" si="8"/>
        <v>0</v>
      </c>
      <c r="I47" s="7"/>
      <c r="J47" s="11"/>
      <c r="K47" s="13">
        <f t="shared" si="9"/>
        <v>0</v>
      </c>
      <c r="L47" s="9"/>
      <c r="M47" s="13">
        <f t="shared" si="10"/>
        <v>0</v>
      </c>
      <c r="N47" s="26"/>
    </row>
    <row r="48" spans="1:14" x14ac:dyDescent="0.3">
      <c r="A48" s="28">
        <f t="shared" si="11"/>
        <v>20</v>
      </c>
      <c r="B48" s="1"/>
      <c r="C48" s="1"/>
      <c r="D48" s="2"/>
      <c r="E48" s="13">
        <f t="shared" si="5"/>
        <v>0</v>
      </c>
      <c r="F48" s="13">
        <f t="shared" si="6"/>
        <v>0</v>
      </c>
      <c r="G48" s="13">
        <f t="shared" si="7"/>
        <v>0</v>
      </c>
      <c r="H48" s="13">
        <f t="shared" si="8"/>
        <v>0</v>
      </c>
      <c r="I48" s="7"/>
      <c r="J48" s="11"/>
      <c r="K48" s="13">
        <f t="shared" si="9"/>
        <v>0</v>
      </c>
      <c r="L48" s="9"/>
      <c r="M48" s="13">
        <f t="shared" si="10"/>
        <v>0</v>
      </c>
      <c r="N48" s="26"/>
    </row>
    <row r="49" spans="1:14" x14ac:dyDescent="0.3">
      <c r="A49" s="28">
        <f t="shared" si="11"/>
        <v>21</v>
      </c>
      <c r="B49" s="1"/>
      <c r="C49" s="1"/>
      <c r="D49" s="2"/>
      <c r="E49" s="13">
        <f t="shared" si="5"/>
        <v>0</v>
      </c>
      <c r="F49" s="13">
        <f t="shared" si="6"/>
        <v>0</v>
      </c>
      <c r="G49" s="13">
        <f t="shared" si="7"/>
        <v>0</v>
      </c>
      <c r="H49" s="13">
        <f t="shared" si="8"/>
        <v>0</v>
      </c>
      <c r="I49" s="7"/>
      <c r="J49" s="11"/>
      <c r="K49" s="13">
        <f t="shared" si="9"/>
        <v>0</v>
      </c>
      <c r="L49" s="9"/>
      <c r="M49" s="13">
        <f t="shared" si="10"/>
        <v>0</v>
      </c>
      <c r="N49" s="26"/>
    </row>
    <row r="50" spans="1:14" x14ac:dyDescent="0.3">
      <c r="A50" s="28">
        <f t="shared" si="11"/>
        <v>22</v>
      </c>
      <c r="B50" s="1"/>
      <c r="C50" s="1"/>
      <c r="D50" s="2"/>
      <c r="E50" s="13">
        <f t="shared" si="5"/>
        <v>0</v>
      </c>
      <c r="F50" s="13">
        <f t="shared" si="6"/>
        <v>0</v>
      </c>
      <c r="G50" s="13">
        <f t="shared" si="7"/>
        <v>0</v>
      </c>
      <c r="H50" s="13">
        <f t="shared" si="8"/>
        <v>0</v>
      </c>
      <c r="I50" s="7"/>
      <c r="J50" s="11"/>
      <c r="K50" s="13">
        <f t="shared" si="9"/>
        <v>0</v>
      </c>
      <c r="L50" s="9"/>
      <c r="M50" s="13">
        <f t="shared" si="10"/>
        <v>0</v>
      </c>
      <c r="N50" s="26"/>
    </row>
    <row r="51" spans="1:14" x14ac:dyDescent="0.3">
      <c r="A51" s="28">
        <f t="shared" si="11"/>
        <v>23</v>
      </c>
      <c r="B51" s="1"/>
      <c r="C51" s="1"/>
      <c r="D51" s="2"/>
      <c r="E51" s="13">
        <f t="shared" si="5"/>
        <v>0</v>
      </c>
      <c r="F51" s="13">
        <f t="shared" si="6"/>
        <v>0</v>
      </c>
      <c r="G51" s="13">
        <f t="shared" si="7"/>
        <v>0</v>
      </c>
      <c r="H51" s="13">
        <f t="shared" si="8"/>
        <v>0</v>
      </c>
      <c r="I51" s="7"/>
      <c r="J51" s="11"/>
      <c r="K51" s="13">
        <f t="shared" si="9"/>
        <v>0</v>
      </c>
      <c r="L51" s="9"/>
      <c r="M51" s="13">
        <f t="shared" si="10"/>
        <v>0</v>
      </c>
      <c r="N51" s="26"/>
    </row>
    <row r="52" spans="1:14" x14ac:dyDescent="0.3">
      <c r="A52" s="28">
        <f t="shared" si="11"/>
        <v>24</v>
      </c>
      <c r="B52" s="1"/>
      <c r="C52" s="1"/>
      <c r="D52" s="2"/>
      <c r="E52" s="13">
        <f t="shared" si="5"/>
        <v>0</v>
      </c>
      <c r="F52" s="13">
        <f t="shared" si="6"/>
        <v>0</v>
      </c>
      <c r="G52" s="13">
        <f t="shared" si="7"/>
        <v>0</v>
      </c>
      <c r="H52" s="13">
        <f t="shared" si="8"/>
        <v>0</v>
      </c>
      <c r="I52" s="7"/>
      <c r="J52" s="11"/>
      <c r="K52" s="13">
        <f t="shared" si="9"/>
        <v>0</v>
      </c>
      <c r="L52" s="9"/>
      <c r="M52" s="13">
        <f t="shared" si="10"/>
        <v>0</v>
      </c>
      <c r="N52" s="26"/>
    </row>
    <row r="53" spans="1:14" x14ac:dyDescent="0.3">
      <c r="A53" s="28">
        <f t="shared" si="11"/>
        <v>25</v>
      </c>
      <c r="B53" s="1"/>
      <c r="C53" s="1"/>
      <c r="D53" s="2"/>
      <c r="E53" s="13">
        <f t="shared" si="5"/>
        <v>0</v>
      </c>
      <c r="F53" s="13">
        <f t="shared" si="6"/>
        <v>0</v>
      </c>
      <c r="G53" s="13">
        <f t="shared" si="7"/>
        <v>0</v>
      </c>
      <c r="H53" s="13">
        <f t="shared" si="8"/>
        <v>0</v>
      </c>
      <c r="I53" s="7"/>
      <c r="J53" s="11"/>
      <c r="K53" s="13">
        <f t="shared" si="9"/>
        <v>0</v>
      </c>
      <c r="L53" s="9"/>
      <c r="M53" s="13">
        <f t="shared" si="10"/>
        <v>0</v>
      </c>
      <c r="N53" s="26"/>
    </row>
    <row r="54" spans="1:14" x14ac:dyDescent="0.3">
      <c r="A54" s="28">
        <f t="shared" si="11"/>
        <v>26</v>
      </c>
      <c r="B54" s="1"/>
      <c r="C54" s="1"/>
      <c r="D54" s="2"/>
      <c r="E54" s="13">
        <f t="shared" si="5"/>
        <v>0</v>
      </c>
      <c r="F54" s="13">
        <f t="shared" si="6"/>
        <v>0</v>
      </c>
      <c r="G54" s="13">
        <f t="shared" si="7"/>
        <v>0</v>
      </c>
      <c r="H54" s="13">
        <f t="shared" si="8"/>
        <v>0</v>
      </c>
      <c r="I54" s="7"/>
      <c r="J54" s="11"/>
      <c r="K54" s="13">
        <f t="shared" si="9"/>
        <v>0</v>
      </c>
      <c r="L54" s="9"/>
      <c r="M54" s="13">
        <f t="shared" si="10"/>
        <v>0</v>
      </c>
      <c r="N54" s="26"/>
    </row>
    <row r="55" spans="1:14" x14ac:dyDescent="0.3">
      <c r="A55" s="28">
        <f t="shared" si="11"/>
        <v>27</v>
      </c>
      <c r="B55" s="1"/>
      <c r="C55" s="1"/>
      <c r="D55" s="2"/>
      <c r="E55" s="13">
        <f t="shared" si="5"/>
        <v>0</v>
      </c>
      <c r="F55" s="13">
        <f t="shared" si="6"/>
        <v>0</v>
      </c>
      <c r="G55" s="13">
        <f t="shared" si="7"/>
        <v>0</v>
      </c>
      <c r="H55" s="13">
        <f t="shared" si="8"/>
        <v>0</v>
      </c>
      <c r="I55" s="7"/>
      <c r="J55" s="11"/>
      <c r="K55" s="13">
        <f t="shared" si="9"/>
        <v>0</v>
      </c>
      <c r="L55" s="9"/>
      <c r="M55" s="13">
        <f t="shared" si="10"/>
        <v>0</v>
      </c>
      <c r="N55" s="26"/>
    </row>
    <row r="56" spans="1:14" x14ac:dyDescent="0.3">
      <c r="A56" s="28">
        <f t="shared" si="11"/>
        <v>28</v>
      </c>
      <c r="B56" s="1"/>
      <c r="C56" s="1"/>
      <c r="D56" s="2"/>
      <c r="E56" s="13">
        <f t="shared" si="5"/>
        <v>0</v>
      </c>
      <c r="F56" s="13">
        <f t="shared" si="6"/>
        <v>0</v>
      </c>
      <c r="G56" s="13">
        <f t="shared" si="7"/>
        <v>0</v>
      </c>
      <c r="H56" s="13">
        <f t="shared" si="8"/>
        <v>0</v>
      </c>
      <c r="I56" s="7"/>
      <c r="J56" s="11"/>
      <c r="K56" s="13">
        <f t="shared" si="9"/>
        <v>0</v>
      </c>
      <c r="L56" s="9"/>
      <c r="M56" s="13">
        <f t="shared" si="10"/>
        <v>0</v>
      </c>
      <c r="N56" s="26"/>
    </row>
    <row r="57" spans="1:14" x14ac:dyDescent="0.3">
      <c r="A57" s="28">
        <f t="shared" si="11"/>
        <v>29</v>
      </c>
      <c r="B57" s="1"/>
      <c r="C57" s="1"/>
      <c r="D57" s="2"/>
      <c r="E57" s="13">
        <f t="shared" si="5"/>
        <v>0</v>
      </c>
      <c r="F57" s="13">
        <f t="shared" si="6"/>
        <v>0</v>
      </c>
      <c r="G57" s="13">
        <f t="shared" si="7"/>
        <v>0</v>
      </c>
      <c r="H57" s="13">
        <f t="shared" si="8"/>
        <v>0</v>
      </c>
      <c r="I57" s="7"/>
      <c r="J57" s="11"/>
      <c r="K57" s="13">
        <f t="shared" si="9"/>
        <v>0</v>
      </c>
      <c r="L57" s="9"/>
      <c r="M57" s="13">
        <f t="shared" si="10"/>
        <v>0</v>
      </c>
      <c r="N57" s="26"/>
    </row>
    <row r="58" spans="1:14" x14ac:dyDescent="0.3">
      <c r="A58" s="28">
        <f>A57+1</f>
        <v>30</v>
      </c>
      <c r="B58" s="1"/>
      <c r="C58" s="1"/>
      <c r="D58" s="2"/>
      <c r="E58" s="13">
        <f t="shared" si="5"/>
        <v>0</v>
      </c>
      <c r="F58" s="13">
        <f t="shared" si="6"/>
        <v>0</v>
      </c>
      <c r="G58" s="13">
        <f t="shared" si="7"/>
        <v>0</v>
      </c>
      <c r="H58" s="13">
        <f t="shared" si="8"/>
        <v>0</v>
      </c>
      <c r="I58" s="7"/>
      <c r="J58" s="11"/>
      <c r="K58" s="13">
        <f t="shared" si="9"/>
        <v>0</v>
      </c>
      <c r="L58" s="9"/>
      <c r="M58" s="13">
        <f t="shared" si="10"/>
        <v>0</v>
      </c>
      <c r="N58" s="26"/>
    </row>
    <row r="59" spans="1:14" x14ac:dyDescent="0.3">
      <c r="A59" s="28">
        <f t="shared" si="11"/>
        <v>31</v>
      </c>
      <c r="B59" s="1"/>
      <c r="C59" s="1"/>
      <c r="D59" s="2"/>
      <c r="E59" s="13">
        <f t="shared" si="5"/>
        <v>0</v>
      </c>
      <c r="F59" s="13">
        <f t="shared" si="6"/>
        <v>0</v>
      </c>
      <c r="G59" s="13">
        <f t="shared" si="7"/>
        <v>0</v>
      </c>
      <c r="H59" s="13">
        <f t="shared" si="8"/>
        <v>0</v>
      </c>
      <c r="I59" s="7"/>
      <c r="J59" s="11"/>
      <c r="K59" s="13">
        <f t="shared" si="9"/>
        <v>0</v>
      </c>
      <c r="L59" s="9"/>
      <c r="M59" s="13">
        <f t="shared" si="10"/>
        <v>0</v>
      </c>
      <c r="N59" s="26"/>
    </row>
    <row r="60" spans="1:14" x14ac:dyDescent="0.3">
      <c r="A60" s="28">
        <f t="shared" si="11"/>
        <v>32</v>
      </c>
      <c r="B60" s="1"/>
      <c r="C60" s="1"/>
      <c r="D60" s="2"/>
      <c r="E60" s="13">
        <f t="shared" si="5"/>
        <v>0</v>
      </c>
      <c r="F60" s="13">
        <f t="shared" ref="F60:F65" si="12">IF(E60-D60&gt;0,E60-D60,0)</f>
        <v>0</v>
      </c>
      <c r="G60" s="13">
        <f t="shared" ref="G60:G65" si="13">F60*0.062</f>
        <v>0</v>
      </c>
      <c r="H60" s="13">
        <f t="shared" ref="H60:H65" si="14">F60*0.0145</f>
        <v>0</v>
      </c>
      <c r="I60" s="7"/>
      <c r="J60" s="11"/>
      <c r="K60" s="13">
        <f t="shared" ref="K60:K65" si="15">ROUND((SUM(F60+G60+H60)+(F60*I60)+(F60*J60)),2)</f>
        <v>0</v>
      </c>
      <c r="L60" s="9"/>
      <c r="M60" s="13">
        <f t="shared" ref="M60:M65" si="16">SUM(K60*L60)</f>
        <v>0</v>
      </c>
      <c r="N60" s="26"/>
    </row>
    <row r="61" spans="1:14" x14ac:dyDescent="0.3">
      <c r="A61" s="28">
        <f t="shared" si="11"/>
        <v>33</v>
      </c>
      <c r="B61" s="1"/>
      <c r="C61" s="1"/>
      <c r="D61" s="2"/>
      <c r="E61" s="13">
        <f t="shared" si="5"/>
        <v>0</v>
      </c>
      <c r="F61" s="13">
        <f t="shared" si="12"/>
        <v>0</v>
      </c>
      <c r="G61" s="13">
        <f t="shared" si="13"/>
        <v>0</v>
      </c>
      <c r="H61" s="13">
        <f t="shared" si="14"/>
        <v>0</v>
      </c>
      <c r="I61" s="7"/>
      <c r="J61" s="11"/>
      <c r="K61" s="13">
        <f t="shared" si="15"/>
        <v>0</v>
      </c>
      <c r="L61" s="9"/>
      <c r="M61" s="13">
        <f t="shared" si="16"/>
        <v>0</v>
      </c>
      <c r="N61" s="26"/>
    </row>
    <row r="62" spans="1:14" x14ac:dyDescent="0.3">
      <c r="A62" s="28">
        <f t="shared" si="11"/>
        <v>34</v>
      </c>
      <c r="B62" s="1"/>
      <c r="C62" s="1"/>
      <c r="D62" s="2"/>
      <c r="E62" s="13">
        <f t="shared" si="5"/>
        <v>0</v>
      </c>
      <c r="F62" s="13">
        <f t="shared" si="12"/>
        <v>0</v>
      </c>
      <c r="G62" s="13">
        <f t="shared" si="13"/>
        <v>0</v>
      </c>
      <c r="H62" s="13">
        <f t="shared" si="14"/>
        <v>0</v>
      </c>
      <c r="I62" s="7"/>
      <c r="J62" s="11"/>
      <c r="K62" s="13">
        <f t="shared" si="15"/>
        <v>0</v>
      </c>
      <c r="L62" s="9"/>
      <c r="M62" s="13">
        <f t="shared" si="16"/>
        <v>0</v>
      </c>
      <c r="N62" s="26"/>
    </row>
    <row r="63" spans="1:14" x14ac:dyDescent="0.3">
      <c r="A63" s="28">
        <f t="shared" si="11"/>
        <v>35</v>
      </c>
      <c r="B63" s="1"/>
      <c r="C63" s="1"/>
      <c r="D63" s="2"/>
      <c r="E63" s="13">
        <f t="shared" si="5"/>
        <v>0</v>
      </c>
      <c r="F63" s="13">
        <f t="shared" si="12"/>
        <v>0</v>
      </c>
      <c r="G63" s="13">
        <f t="shared" si="13"/>
        <v>0</v>
      </c>
      <c r="H63" s="13">
        <f t="shared" si="14"/>
        <v>0</v>
      </c>
      <c r="I63" s="7"/>
      <c r="J63" s="11"/>
      <c r="K63" s="13">
        <f t="shared" si="15"/>
        <v>0</v>
      </c>
      <c r="L63" s="9"/>
      <c r="M63" s="13">
        <f t="shared" si="16"/>
        <v>0</v>
      </c>
      <c r="N63" s="26"/>
    </row>
    <row r="64" spans="1:14" x14ac:dyDescent="0.3">
      <c r="A64" s="28">
        <f t="shared" si="11"/>
        <v>36</v>
      </c>
      <c r="B64" s="1"/>
      <c r="C64" s="1"/>
      <c r="D64" s="2"/>
      <c r="E64" s="13">
        <f t="shared" si="5"/>
        <v>0</v>
      </c>
      <c r="F64" s="13">
        <f t="shared" si="12"/>
        <v>0</v>
      </c>
      <c r="G64" s="13">
        <f t="shared" si="13"/>
        <v>0</v>
      </c>
      <c r="H64" s="13">
        <f t="shared" si="14"/>
        <v>0</v>
      </c>
      <c r="I64" s="7"/>
      <c r="J64" s="11"/>
      <c r="K64" s="13">
        <f t="shared" si="15"/>
        <v>0</v>
      </c>
      <c r="L64" s="9"/>
      <c r="M64" s="13">
        <f t="shared" si="16"/>
        <v>0</v>
      </c>
      <c r="N64" s="26"/>
    </row>
    <row r="65" spans="1:14" x14ac:dyDescent="0.3">
      <c r="A65" s="28">
        <f t="shared" si="11"/>
        <v>37</v>
      </c>
      <c r="B65" s="1"/>
      <c r="C65" s="1"/>
      <c r="D65" s="2"/>
      <c r="E65" s="13">
        <f t="shared" si="5"/>
        <v>0</v>
      </c>
      <c r="F65" s="13">
        <f t="shared" si="12"/>
        <v>0</v>
      </c>
      <c r="G65" s="13">
        <f t="shared" si="13"/>
        <v>0</v>
      </c>
      <c r="H65" s="13">
        <f t="shared" si="14"/>
        <v>0</v>
      </c>
      <c r="I65" s="7"/>
      <c r="J65" s="11"/>
      <c r="K65" s="13">
        <f t="shared" si="15"/>
        <v>0</v>
      </c>
      <c r="L65" s="9"/>
      <c r="M65" s="13">
        <f t="shared" si="16"/>
        <v>0</v>
      </c>
      <c r="N65" s="26"/>
    </row>
    <row r="66" spans="1:14" x14ac:dyDescent="0.3">
      <c r="A66" s="28">
        <f t="shared" si="11"/>
        <v>38</v>
      </c>
      <c r="B66" s="1"/>
      <c r="C66" s="1"/>
      <c r="D66" s="2"/>
      <c r="E66" s="13">
        <f t="shared" si="5"/>
        <v>0</v>
      </c>
      <c r="F66" s="13">
        <f t="shared" ref="F66:F75" si="17">IF(E66-D66&gt;0,E66-D66,0)</f>
        <v>0</v>
      </c>
      <c r="G66" s="13">
        <f t="shared" ref="G66:G75" si="18">F66*0.062</f>
        <v>0</v>
      </c>
      <c r="H66" s="13">
        <f t="shared" ref="H66:H75" si="19">F66*0.0145</f>
        <v>0</v>
      </c>
      <c r="I66" s="7"/>
      <c r="J66" s="11"/>
      <c r="K66" s="13">
        <f t="shared" ref="K66:K75" si="20">ROUND((SUM(F66+G66+H66)+(F66*I66)+(F66*J66)),2)</f>
        <v>0</v>
      </c>
      <c r="L66" s="9"/>
      <c r="M66" s="13">
        <f t="shared" ref="M66:M75" si="21">SUM(K66*L66)</f>
        <v>0</v>
      </c>
      <c r="N66" s="26"/>
    </row>
    <row r="67" spans="1:14" x14ac:dyDescent="0.3">
      <c r="A67" s="28">
        <f t="shared" si="11"/>
        <v>39</v>
      </c>
      <c r="B67" s="1"/>
      <c r="C67" s="1"/>
      <c r="D67" s="2"/>
      <c r="E67" s="13">
        <f t="shared" si="5"/>
        <v>0</v>
      </c>
      <c r="F67" s="13">
        <f t="shared" si="17"/>
        <v>0</v>
      </c>
      <c r="G67" s="13">
        <f t="shared" si="18"/>
        <v>0</v>
      </c>
      <c r="H67" s="13">
        <f t="shared" si="19"/>
        <v>0</v>
      </c>
      <c r="I67" s="7"/>
      <c r="J67" s="11"/>
      <c r="K67" s="13">
        <f t="shared" si="20"/>
        <v>0</v>
      </c>
      <c r="L67" s="9"/>
      <c r="M67" s="13">
        <f t="shared" si="21"/>
        <v>0</v>
      </c>
      <c r="N67" s="26"/>
    </row>
    <row r="68" spans="1:14" x14ac:dyDescent="0.3">
      <c r="A68" s="28">
        <f t="shared" si="11"/>
        <v>40</v>
      </c>
      <c r="B68" s="1"/>
      <c r="C68" s="1"/>
      <c r="D68" s="2"/>
      <c r="E68" s="13">
        <f t="shared" si="5"/>
        <v>0</v>
      </c>
      <c r="F68" s="13">
        <f t="shared" si="17"/>
        <v>0</v>
      </c>
      <c r="G68" s="13">
        <f t="shared" si="18"/>
        <v>0</v>
      </c>
      <c r="H68" s="13">
        <f t="shared" si="19"/>
        <v>0</v>
      </c>
      <c r="I68" s="7"/>
      <c r="J68" s="11"/>
      <c r="K68" s="13">
        <f t="shared" si="20"/>
        <v>0</v>
      </c>
      <c r="L68" s="9"/>
      <c r="M68" s="13">
        <f t="shared" si="21"/>
        <v>0</v>
      </c>
      <c r="N68" s="26"/>
    </row>
    <row r="69" spans="1:14" x14ac:dyDescent="0.3">
      <c r="A69" s="28">
        <f t="shared" si="11"/>
        <v>41</v>
      </c>
      <c r="B69" s="1"/>
      <c r="C69" s="1"/>
      <c r="D69" s="2"/>
      <c r="E69" s="13">
        <f t="shared" si="5"/>
        <v>0</v>
      </c>
      <c r="F69" s="13">
        <f t="shared" si="17"/>
        <v>0</v>
      </c>
      <c r="G69" s="13">
        <f t="shared" si="18"/>
        <v>0</v>
      </c>
      <c r="H69" s="13">
        <f t="shared" si="19"/>
        <v>0</v>
      </c>
      <c r="I69" s="7"/>
      <c r="J69" s="11"/>
      <c r="K69" s="13">
        <f t="shared" si="20"/>
        <v>0</v>
      </c>
      <c r="L69" s="9"/>
      <c r="M69" s="13">
        <f t="shared" si="21"/>
        <v>0</v>
      </c>
      <c r="N69" s="26"/>
    </row>
    <row r="70" spans="1:14" x14ac:dyDescent="0.3">
      <c r="A70" s="28">
        <f t="shared" si="11"/>
        <v>42</v>
      </c>
      <c r="B70" s="1"/>
      <c r="C70" s="1"/>
      <c r="D70" s="2"/>
      <c r="E70" s="13">
        <f t="shared" si="5"/>
        <v>0</v>
      </c>
      <c r="F70" s="13">
        <f t="shared" si="17"/>
        <v>0</v>
      </c>
      <c r="G70" s="13">
        <f t="shared" si="18"/>
        <v>0</v>
      </c>
      <c r="H70" s="13">
        <f t="shared" si="19"/>
        <v>0</v>
      </c>
      <c r="I70" s="7"/>
      <c r="J70" s="11"/>
      <c r="K70" s="13">
        <f t="shared" si="20"/>
        <v>0</v>
      </c>
      <c r="L70" s="9"/>
      <c r="M70" s="13">
        <f t="shared" si="21"/>
        <v>0</v>
      </c>
      <c r="N70" s="26"/>
    </row>
    <row r="71" spans="1:14" x14ac:dyDescent="0.3">
      <c r="A71" s="28">
        <f t="shared" si="11"/>
        <v>43</v>
      </c>
      <c r="B71" s="1"/>
      <c r="C71" s="1"/>
      <c r="D71" s="2"/>
      <c r="E71" s="13">
        <f t="shared" si="5"/>
        <v>0</v>
      </c>
      <c r="F71" s="13">
        <f t="shared" si="17"/>
        <v>0</v>
      </c>
      <c r="G71" s="13">
        <f t="shared" si="18"/>
        <v>0</v>
      </c>
      <c r="H71" s="13">
        <f t="shared" si="19"/>
        <v>0</v>
      </c>
      <c r="I71" s="7"/>
      <c r="J71" s="11"/>
      <c r="K71" s="13">
        <f t="shared" si="20"/>
        <v>0</v>
      </c>
      <c r="L71" s="9"/>
      <c r="M71" s="13">
        <f t="shared" si="21"/>
        <v>0</v>
      </c>
      <c r="N71" s="26"/>
    </row>
    <row r="72" spans="1:14" x14ac:dyDescent="0.3">
      <c r="A72" s="28">
        <f t="shared" si="11"/>
        <v>44</v>
      </c>
      <c r="B72" s="1"/>
      <c r="C72" s="1"/>
      <c r="D72" s="2"/>
      <c r="E72" s="13">
        <f t="shared" si="5"/>
        <v>0</v>
      </c>
      <c r="F72" s="13">
        <f t="shared" si="17"/>
        <v>0</v>
      </c>
      <c r="G72" s="13">
        <f t="shared" si="18"/>
        <v>0</v>
      </c>
      <c r="H72" s="13">
        <f t="shared" si="19"/>
        <v>0</v>
      </c>
      <c r="I72" s="7"/>
      <c r="J72" s="11"/>
      <c r="K72" s="13">
        <f t="shared" si="20"/>
        <v>0</v>
      </c>
      <c r="L72" s="9"/>
      <c r="M72" s="13">
        <f t="shared" si="21"/>
        <v>0</v>
      </c>
      <c r="N72" s="26"/>
    </row>
    <row r="73" spans="1:14" x14ac:dyDescent="0.3">
      <c r="A73" s="28">
        <f t="shared" si="11"/>
        <v>45</v>
      </c>
      <c r="B73" s="1"/>
      <c r="C73" s="1"/>
      <c r="D73" s="2"/>
      <c r="E73" s="13">
        <f t="shared" si="5"/>
        <v>0</v>
      </c>
      <c r="F73" s="13">
        <f t="shared" si="17"/>
        <v>0</v>
      </c>
      <c r="G73" s="13">
        <f t="shared" si="18"/>
        <v>0</v>
      </c>
      <c r="H73" s="13">
        <f t="shared" si="19"/>
        <v>0</v>
      </c>
      <c r="I73" s="7"/>
      <c r="J73" s="11"/>
      <c r="K73" s="13">
        <f t="shared" si="20"/>
        <v>0</v>
      </c>
      <c r="L73" s="9"/>
      <c r="M73" s="13">
        <f t="shared" si="21"/>
        <v>0</v>
      </c>
      <c r="N73" s="26"/>
    </row>
    <row r="74" spans="1:14" x14ac:dyDescent="0.3">
      <c r="A74" s="28">
        <f t="shared" si="11"/>
        <v>46</v>
      </c>
      <c r="B74" s="1"/>
      <c r="C74" s="1"/>
      <c r="D74" s="2"/>
      <c r="E74" s="13">
        <f t="shared" si="5"/>
        <v>0</v>
      </c>
      <c r="F74" s="13">
        <f t="shared" si="17"/>
        <v>0</v>
      </c>
      <c r="G74" s="13">
        <f t="shared" si="18"/>
        <v>0</v>
      </c>
      <c r="H74" s="13">
        <f t="shared" si="19"/>
        <v>0</v>
      </c>
      <c r="I74" s="7"/>
      <c r="J74" s="11"/>
      <c r="K74" s="13">
        <f t="shared" si="20"/>
        <v>0</v>
      </c>
      <c r="L74" s="9"/>
      <c r="M74" s="13">
        <f t="shared" si="21"/>
        <v>0</v>
      </c>
      <c r="N74" s="26"/>
    </row>
    <row r="75" spans="1:14" x14ac:dyDescent="0.3">
      <c r="A75" s="28">
        <f t="shared" si="11"/>
        <v>47</v>
      </c>
      <c r="B75" s="1"/>
      <c r="C75" s="1"/>
      <c r="D75" s="2"/>
      <c r="E75" s="13">
        <f t="shared" si="5"/>
        <v>0</v>
      </c>
      <c r="F75" s="13">
        <f t="shared" si="17"/>
        <v>0</v>
      </c>
      <c r="G75" s="13">
        <f t="shared" si="18"/>
        <v>0</v>
      </c>
      <c r="H75" s="13">
        <f t="shared" si="19"/>
        <v>0</v>
      </c>
      <c r="I75" s="7"/>
      <c r="J75" s="11"/>
      <c r="K75" s="13">
        <f t="shared" si="20"/>
        <v>0</v>
      </c>
      <c r="L75" s="9"/>
      <c r="M75" s="13">
        <f t="shared" si="21"/>
        <v>0</v>
      </c>
      <c r="N75" s="26"/>
    </row>
    <row r="76" spans="1:14" x14ac:dyDescent="0.3">
      <c r="A76" s="28">
        <f t="shared" si="11"/>
        <v>48</v>
      </c>
      <c r="B76" s="1"/>
      <c r="C76" s="1"/>
      <c r="D76" s="2"/>
      <c r="E76" s="13">
        <f t="shared" si="5"/>
        <v>0</v>
      </c>
      <c r="F76" s="13">
        <f t="shared" ref="F76:F139" si="22">IF(E76-D76&gt;0,E76-D76,0)</f>
        <v>0</v>
      </c>
      <c r="G76" s="13">
        <f t="shared" ref="G76:G139" si="23">F76*0.062</f>
        <v>0</v>
      </c>
      <c r="H76" s="13">
        <f t="shared" ref="H76:H139" si="24">F76*0.0145</f>
        <v>0</v>
      </c>
      <c r="I76" s="7"/>
      <c r="J76" s="11"/>
      <c r="K76" s="13">
        <f t="shared" ref="K76:K139" si="25">ROUND((SUM(F76+G76+H76)+(F76*I76)+(F76*J76)),2)</f>
        <v>0</v>
      </c>
      <c r="L76" s="9"/>
      <c r="M76" s="13">
        <f t="shared" ref="M76:M139" si="26">SUM(K76*L76)</f>
        <v>0</v>
      </c>
      <c r="N76" s="26"/>
    </row>
    <row r="77" spans="1:14" x14ac:dyDescent="0.3">
      <c r="A77" s="28">
        <f t="shared" si="11"/>
        <v>49</v>
      </c>
      <c r="B77" s="1"/>
      <c r="C77" s="1"/>
      <c r="D77" s="2"/>
      <c r="E77" s="13">
        <f t="shared" si="5"/>
        <v>0</v>
      </c>
      <c r="F77" s="13">
        <f t="shared" si="22"/>
        <v>0</v>
      </c>
      <c r="G77" s="13">
        <f t="shared" si="23"/>
        <v>0</v>
      </c>
      <c r="H77" s="13">
        <f t="shared" si="24"/>
        <v>0</v>
      </c>
      <c r="I77" s="7"/>
      <c r="J77" s="11"/>
      <c r="K77" s="13">
        <f t="shared" si="25"/>
        <v>0</v>
      </c>
      <c r="L77" s="9"/>
      <c r="M77" s="13">
        <f t="shared" si="26"/>
        <v>0</v>
      </c>
      <c r="N77" s="26"/>
    </row>
    <row r="78" spans="1:14" x14ac:dyDescent="0.3">
      <c r="A78" s="28">
        <f t="shared" si="11"/>
        <v>50</v>
      </c>
      <c r="B78" s="1"/>
      <c r="C78" s="1"/>
      <c r="D78" s="2"/>
      <c r="E78" s="13">
        <f t="shared" si="5"/>
        <v>0</v>
      </c>
      <c r="F78" s="13">
        <f t="shared" si="22"/>
        <v>0</v>
      </c>
      <c r="G78" s="13">
        <f t="shared" si="23"/>
        <v>0</v>
      </c>
      <c r="H78" s="13">
        <f t="shared" si="24"/>
        <v>0</v>
      </c>
      <c r="I78" s="7"/>
      <c r="J78" s="11"/>
      <c r="K78" s="13">
        <f t="shared" si="25"/>
        <v>0</v>
      </c>
      <c r="L78" s="9"/>
      <c r="M78" s="13">
        <f t="shared" si="26"/>
        <v>0</v>
      </c>
      <c r="N78" s="26"/>
    </row>
    <row r="79" spans="1:14" x14ac:dyDescent="0.3">
      <c r="A79" s="28">
        <f t="shared" si="11"/>
        <v>51</v>
      </c>
      <c r="B79" s="1"/>
      <c r="C79" s="1"/>
      <c r="D79" s="2"/>
      <c r="E79" s="13">
        <f t="shared" si="5"/>
        <v>0</v>
      </c>
      <c r="F79" s="13">
        <f t="shared" si="22"/>
        <v>0</v>
      </c>
      <c r="G79" s="13">
        <f t="shared" si="23"/>
        <v>0</v>
      </c>
      <c r="H79" s="13">
        <f t="shared" si="24"/>
        <v>0</v>
      </c>
      <c r="I79" s="7"/>
      <c r="J79" s="11"/>
      <c r="K79" s="13">
        <f t="shared" si="25"/>
        <v>0</v>
      </c>
      <c r="L79" s="9"/>
      <c r="M79" s="13">
        <f t="shared" si="26"/>
        <v>0</v>
      </c>
      <c r="N79" s="26"/>
    </row>
    <row r="80" spans="1:14" x14ac:dyDescent="0.3">
      <c r="A80" s="28">
        <f t="shared" si="11"/>
        <v>52</v>
      </c>
      <c r="B80" s="1"/>
      <c r="C80" s="1"/>
      <c r="D80" s="2"/>
      <c r="E80" s="13">
        <f t="shared" si="5"/>
        <v>0</v>
      </c>
      <c r="F80" s="13">
        <f t="shared" si="22"/>
        <v>0</v>
      </c>
      <c r="G80" s="13">
        <f t="shared" si="23"/>
        <v>0</v>
      </c>
      <c r="H80" s="13">
        <f t="shared" si="24"/>
        <v>0</v>
      </c>
      <c r="I80" s="7"/>
      <c r="J80" s="11"/>
      <c r="K80" s="13">
        <f t="shared" si="25"/>
        <v>0</v>
      </c>
      <c r="L80" s="9"/>
      <c r="M80" s="13">
        <f t="shared" si="26"/>
        <v>0</v>
      </c>
      <c r="N80" s="26"/>
    </row>
    <row r="81" spans="1:14" x14ac:dyDescent="0.3">
      <c r="A81" s="28">
        <f t="shared" si="11"/>
        <v>53</v>
      </c>
      <c r="B81" s="1"/>
      <c r="C81" s="1"/>
      <c r="D81" s="2"/>
      <c r="E81" s="13">
        <f t="shared" si="5"/>
        <v>0</v>
      </c>
      <c r="F81" s="13">
        <f t="shared" si="22"/>
        <v>0</v>
      </c>
      <c r="G81" s="13">
        <f t="shared" si="23"/>
        <v>0</v>
      </c>
      <c r="H81" s="13">
        <f t="shared" si="24"/>
        <v>0</v>
      </c>
      <c r="I81" s="7"/>
      <c r="J81" s="11"/>
      <c r="K81" s="13">
        <f t="shared" si="25"/>
        <v>0</v>
      </c>
      <c r="L81" s="9"/>
      <c r="M81" s="13">
        <f t="shared" si="26"/>
        <v>0</v>
      </c>
      <c r="N81" s="26"/>
    </row>
    <row r="82" spans="1:14" x14ac:dyDescent="0.3">
      <c r="A82" s="28">
        <f t="shared" si="11"/>
        <v>54</v>
      </c>
      <c r="B82" s="1"/>
      <c r="C82" s="1"/>
      <c r="D82" s="2"/>
      <c r="E82" s="13">
        <f t="shared" si="5"/>
        <v>0</v>
      </c>
      <c r="F82" s="13">
        <f t="shared" si="22"/>
        <v>0</v>
      </c>
      <c r="G82" s="13">
        <f t="shared" si="23"/>
        <v>0</v>
      </c>
      <c r="H82" s="13">
        <f t="shared" si="24"/>
        <v>0</v>
      </c>
      <c r="I82" s="7"/>
      <c r="J82" s="11"/>
      <c r="K82" s="13">
        <f t="shared" si="25"/>
        <v>0</v>
      </c>
      <c r="L82" s="9"/>
      <c r="M82" s="13">
        <f t="shared" si="26"/>
        <v>0</v>
      </c>
      <c r="N82" s="26"/>
    </row>
    <row r="83" spans="1:14" x14ac:dyDescent="0.3">
      <c r="A83" s="28">
        <f t="shared" si="11"/>
        <v>55</v>
      </c>
      <c r="B83" s="1"/>
      <c r="C83" s="1"/>
      <c r="D83" s="2"/>
      <c r="E83" s="13">
        <f t="shared" si="5"/>
        <v>0</v>
      </c>
      <c r="F83" s="13">
        <f t="shared" si="22"/>
        <v>0</v>
      </c>
      <c r="G83" s="13">
        <f t="shared" si="23"/>
        <v>0</v>
      </c>
      <c r="H83" s="13">
        <f t="shared" si="24"/>
        <v>0</v>
      </c>
      <c r="I83" s="7"/>
      <c r="J83" s="11"/>
      <c r="K83" s="13">
        <f t="shared" si="25"/>
        <v>0</v>
      </c>
      <c r="L83" s="9"/>
      <c r="M83" s="13">
        <f t="shared" si="26"/>
        <v>0</v>
      </c>
      <c r="N83" s="26"/>
    </row>
    <row r="84" spans="1:14" x14ac:dyDescent="0.3">
      <c r="A84" s="28">
        <f t="shared" si="11"/>
        <v>56</v>
      </c>
      <c r="B84" s="1"/>
      <c r="C84" s="1"/>
      <c r="D84" s="2"/>
      <c r="E84" s="13">
        <f t="shared" si="5"/>
        <v>0</v>
      </c>
      <c r="F84" s="13">
        <f t="shared" si="22"/>
        <v>0</v>
      </c>
      <c r="G84" s="13">
        <f t="shared" si="23"/>
        <v>0</v>
      </c>
      <c r="H84" s="13">
        <f t="shared" si="24"/>
        <v>0</v>
      </c>
      <c r="I84" s="7"/>
      <c r="J84" s="11"/>
      <c r="K84" s="13">
        <f t="shared" si="25"/>
        <v>0</v>
      </c>
      <c r="L84" s="9"/>
      <c r="M84" s="13">
        <f t="shared" si="26"/>
        <v>0</v>
      </c>
      <c r="N84" s="26"/>
    </row>
    <row r="85" spans="1:14" x14ac:dyDescent="0.3">
      <c r="A85" s="28">
        <f t="shared" si="11"/>
        <v>57</v>
      </c>
      <c r="B85" s="1"/>
      <c r="C85" s="1"/>
      <c r="D85" s="2"/>
      <c r="E85" s="13">
        <f t="shared" si="5"/>
        <v>0</v>
      </c>
      <c r="F85" s="13">
        <f t="shared" si="22"/>
        <v>0</v>
      </c>
      <c r="G85" s="13">
        <f t="shared" si="23"/>
        <v>0</v>
      </c>
      <c r="H85" s="13">
        <f t="shared" si="24"/>
        <v>0</v>
      </c>
      <c r="I85" s="7"/>
      <c r="J85" s="11"/>
      <c r="K85" s="13">
        <f t="shared" si="25"/>
        <v>0</v>
      </c>
      <c r="L85" s="9"/>
      <c r="M85" s="13">
        <f t="shared" si="26"/>
        <v>0</v>
      </c>
      <c r="N85" s="26"/>
    </row>
    <row r="86" spans="1:14" x14ac:dyDescent="0.3">
      <c r="A86" s="28">
        <f t="shared" si="11"/>
        <v>58</v>
      </c>
      <c r="B86" s="1"/>
      <c r="C86" s="1"/>
      <c r="D86" s="2"/>
      <c r="E86" s="13">
        <f t="shared" si="5"/>
        <v>0</v>
      </c>
      <c r="F86" s="13">
        <f t="shared" si="22"/>
        <v>0</v>
      </c>
      <c r="G86" s="13">
        <f t="shared" si="23"/>
        <v>0</v>
      </c>
      <c r="H86" s="13">
        <f t="shared" si="24"/>
        <v>0</v>
      </c>
      <c r="I86" s="7"/>
      <c r="J86" s="11"/>
      <c r="K86" s="13">
        <f t="shared" si="25"/>
        <v>0</v>
      </c>
      <c r="L86" s="9"/>
      <c r="M86" s="13">
        <f t="shared" si="26"/>
        <v>0</v>
      </c>
      <c r="N86" s="26"/>
    </row>
    <row r="87" spans="1:14" x14ac:dyDescent="0.3">
      <c r="A87" s="28">
        <f t="shared" si="11"/>
        <v>59</v>
      </c>
      <c r="B87" s="1"/>
      <c r="C87" s="1"/>
      <c r="D87" s="2"/>
      <c r="E87" s="13">
        <f t="shared" si="5"/>
        <v>0</v>
      </c>
      <c r="F87" s="13">
        <f t="shared" si="22"/>
        <v>0</v>
      </c>
      <c r="G87" s="13">
        <f t="shared" si="23"/>
        <v>0</v>
      </c>
      <c r="H87" s="13">
        <f t="shared" si="24"/>
        <v>0</v>
      </c>
      <c r="I87" s="7"/>
      <c r="J87" s="11"/>
      <c r="K87" s="13">
        <f t="shared" si="25"/>
        <v>0</v>
      </c>
      <c r="L87" s="9"/>
      <c r="M87" s="13">
        <f t="shared" si="26"/>
        <v>0</v>
      </c>
      <c r="N87" s="26"/>
    </row>
    <row r="88" spans="1:14" x14ac:dyDescent="0.3">
      <c r="A88" s="28">
        <f t="shared" si="11"/>
        <v>60</v>
      </c>
      <c r="B88" s="1"/>
      <c r="C88" s="1"/>
      <c r="D88" s="2"/>
      <c r="E88" s="13">
        <f t="shared" si="5"/>
        <v>0</v>
      </c>
      <c r="F88" s="13">
        <f t="shared" si="22"/>
        <v>0</v>
      </c>
      <c r="G88" s="13">
        <f t="shared" si="23"/>
        <v>0</v>
      </c>
      <c r="H88" s="13">
        <f t="shared" si="24"/>
        <v>0</v>
      </c>
      <c r="I88" s="7"/>
      <c r="J88" s="11"/>
      <c r="K88" s="13">
        <f t="shared" si="25"/>
        <v>0</v>
      </c>
      <c r="L88" s="9"/>
      <c r="M88" s="13">
        <f t="shared" si="26"/>
        <v>0</v>
      </c>
      <c r="N88" s="26"/>
    </row>
    <row r="89" spans="1:14" x14ac:dyDescent="0.3">
      <c r="A89" s="28">
        <f t="shared" si="11"/>
        <v>61</v>
      </c>
      <c r="B89" s="1"/>
      <c r="C89" s="1"/>
      <c r="D89" s="2"/>
      <c r="E89" s="13">
        <f t="shared" si="5"/>
        <v>0</v>
      </c>
      <c r="F89" s="13">
        <f t="shared" si="22"/>
        <v>0</v>
      </c>
      <c r="G89" s="13">
        <f t="shared" si="23"/>
        <v>0</v>
      </c>
      <c r="H89" s="13">
        <f t="shared" si="24"/>
        <v>0</v>
      </c>
      <c r="I89" s="7"/>
      <c r="J89" s="11"/>
      <c r="K89" s="13">
        <f t="shared" si="25"/>
        <v>0</v>
      </c>
      <c r="L89" s="9"/>
      <c r="M89" s="13">
        <f t="shared" si="26"/>
        <v>0</v>
      </c>
      <c r="N89" s="26"/>
    </row>
    <row r="90" spans="1:14" x14ac:dyDescent="0.3">
      <c r="A90" s="28">
        <f t="shared" si="11"/>
        <v>62</v>
      </c>
      <c r="B90" s="1"/>
      <c r="C90" s="1"/>
      <c r="D90" s="2"/>
      <c r="E90" s="13">
        <f t="shared" si="5"/>
        <v>0</v>
      </c>
      <c r="F90" s="13">
        <f t="shared" si="22"/>
        <v>0</v>
      </c>
      <c r="G90" s="13">
        <f t="shared" si="23"/>
        <v>0</v>
      </c>
      <c r="H90" s="13">
        <f t="shared" si="24"/>
        <v>0</v>
      </c>
      <c r="I90" s="7"/>
      <c r="J90" s="11"/>
      <c r="K90" s="13">
        <f t="shared" si="25"/>
        <v>0</v>
      </c>
      <c r="L90" s="9"/>
      <c r="M90" s="13">
        <f t="shared" si="26"/>
        <v>0</v>
      </c>
      <c r="N90" s="26"/>
    </row>
    <row r="91" spans="1:14" x14ac:dyDescent="0.3">
      <c r="A91" s="28">
        <f t="shared" si="11"/>
        <v>63</v>
      </c>
      <c r="B91" s="1"/>
      <c r="C91" s="1"/>
      <c r="D91" s="2"/>
      <c r="E91" s="13">
        <f t="shared" si="5"/>
        <v>0</v>
      </c>
      <c r="F91" s="13">
        <f t="shared" si="22"/>
        <v>0</v>
      </c>
      <c r="G91" s="13">
        <f t="shared" si="23"/>
        <v>0</v>
      </c>
      <c r="H91" s="13">
        <f t="shared" si="24"/>
        <v>0</v>
      </c>
      <c r="I91" s="7"/>
      <c r="J91" s="11"/>
      <c r="K91" s="13">
        <f t="shared" si="25"/>
        <v>0</v>
      </c>
      <c r="L91" s="9"/>
      <c r="M91" s="13">
        <f t="shared" si="26"/>
        <v>0</v>
      </c>
      <c r="N91" s="26"/>
    </row>
    <row r="92" spans="1:14" x14ac:dyDescent="0.3">
      <c r="A92" s="28">
        <f t="shared" si="11"/>
        <v>64</v>
      </c>
      <c r="B92" s="1"/>
      <c r="C92" s="1"/>
      <c r="D92" s="2"/>
      <c r="E92" s="13">
        <f t="shared" si="5"/>
        <v>0</v>
      </c>
      <c r="F92" s="13">
        <f t="shared" si="22"/>
        <v>0</v>
      </c>
      <c r="G92" s="13">
        <f t="shared" si="23"/>
        <v>0</v>
      </c>
      <c r="H92" s="13">
        <f t="shared" si="24"/>
        <v>0</v>
      </c>
      <c r="I92" s="7"/>
      <c r="J92" s="11"/>
      <c r="K92" s="13">
        <f t="shared" si="25"/>
        <v>0</v>
      </c>
      <c r="L92" s="9"/>
      <c r="M92" s="13">
        <f t="shared" si="26"/>
        <v>0</v>
      </c>
      <c r="N92" s="26"/>
    </row>
    <row r="93" spans="1:14" x14ac:dyDescent="0.3">
      <c r="A93" s="28">
        <f t="shared" si="11"/>
        <v>65</v>
      </c>
      <c r="B93" s="1"/>
      <c r="C93" s="1"/>
      <c r="D93" s="2"/>
      <c r="E93" s="13">
        <f t="shared" si="5"/>
        <v>0</v>
      </c>
      <c r="F93" s="13">
        <f t="shared" si="22"/>
        <v>0</v>
      </c>
      <c r="G93" s="13">
        <f t="shared" si="23"/>
        <v>0</v>
      </c>
      <c r="H93" s="13">
        <f t="shared" si="24"/>
        <v>0</v>
      </c>
      <c r="I93" s="7"/>
      <c r="J93" s="11"/>
      <c r="K93" s="13">
        <f t="shared" si="25"/>
        <v>0</v>
      </c>
      <c r="L93" s="9"/>
      <c r="M93" s="13">
        <f t="shared" si="26"/>
        <v>0</v>
      </c>
      <c r="N93" s="26"/>
    </row>
    <row r="94" spans="1:14" x14ac:dyDescent="0.3">
      <c r="A94" s="28">
        <f t="shared" si="11"/>
        <v>66</v>
      </c>
      <c r="B94" s="1"/>
      <c r="C94" s="1"/>
      <c r="D94" s="2"/>
      <c r="E94" s="13">
        <f t="shared" ref="E94:E153" si="27">IF(AND(D94&gt;=16,D94&lt;=16.49),16.5,0)</f>
        <v>0</v>
      </c>
      <c r="F94" s="13">
        <f t="shared" si="22"/>
        <v>0</v>
      </c>
      <c r="G94" s="13">
        <f t="shared" si="23"/>
        <v>0</v>
      </c>
      <c r="H94" s="13">
        <f t="shared" si="24"/>
        <v>0</v>
      </c>
      <c r="I94" s="7"/>
      <c r="J94" s="11"/>
      <c r="K94" s="13">
        <f t="shared" si="25"/>
        <v>0</v>
      </c>
      <c r="L94" s="9"/>
      <c r="M94" s="13">
        <f t="shared" si="26"/>
        <v>0</v>
      </c>
      <c r="N94" s="26"/>
    </row>
    <row r="95" spans="1:14" x14ac:dyDescent="0.3">
      <c r="A95" s="28">
        <f t="shared" si="11"/>
        <v>67</v>
      </c>
      <c r="B95" s="1"/>
      <c r="C95" s="1"/>
      <c r="D95" s="2"/>
      <c r="E95" s="13">
        <f t="shared" si="27"/>
        <v>0</v>
      </c>
      <c r="F95" s="13">
        <f t="shared" si="22"/>
        <v>0</v>
      </c>
      <c r="G95" s="13">
        <f t="shared" si="23"/>
        <v>0</v>
      </c>
      <c r="H95" s="13">
        <f t="shared" si="24"/>
        <v>0</v>
      </c>
      <c r="I95" s="7"/>
      <c r="J95" s="11"/>
      <c r="K95" s="13">
        <f t="shared" si="25"/>
        <v>0</v>
      </c>
      <c r="L95" s="9"/>
      <c r="M95" s="13">
        <f t="shared" si="26"/>
        <v>0</v>
      </c>
      <c r="N95" s="26"/>
    </row>
    <row r="96" spans="1:14" x14ac:dyDescent="0.3">
      <c r="A96" s="28">
        <f t="shared" si="11"/>
        <v>68</v>
      </c>
      <c r="B96" s="1"/>
      <c r="C96" s="1"/>
      <c r="D96" s="2"/>
      <c r="E96" s="13">
        <f t="shared" si="27"/>
        <v>0</v>
      </c>
      <c r="F96" s="13">
        <f t="shared" si="22"/>
        <v>0</v>
      </c>
      <c r="G96" s="13">
        <f t="shared" si="23"/>
        <v>0</v>
      </c>
      <c r="H96" s="13">
        <f t="shared" si="24"/>
        <v>0</v>
      </c>
      <c r="I96" s="7"/>
      <c r="J96" s="11"/>
      <c r="K96" s="13">
        <f t="shared" si="25"/>
        <v>0</v>
      </c>
      <c r="L96" s="9"/>
      <c r="M96" s="13">
        <f t="shared" si="26"/>
        <v>0</v>
      </c>
      <c r="N96" s="26"/>
    </row>
    <row r="97" spans="1:14" x14ac:dyDescent="0.3">
      <c r="A97" s="28">
        <f t="shared" si="11"/>
        <v>69</v>
      </c>
      <c r="B97" s="1"/>
      <c r="C97" s="1"/>
      <c r="D97" s="2"/>
      <c r="E97" s="13">
        <f t="shared" si="27"/>
        <v>0</v>
      </c>
      <c r="F97" s="13">
        <f t="shared" si="22"/>
        <v>0</v>
      </c>
      <c r="G97" s="13">
        <f t="shared" si="23"/>
        <v>0</v>
      </c>
      <c r="H97" s="13">
        <f t="shared" si="24"/>
        <v>0</v>
      </c>
      <c r="I97" s="7"/>
      <c r="J97" s="11"/>
      <c r="K97" s="13">
        <f t="shared" si="25"/>
        <v>0</v>
      </c>
      <c r="L97" s="9"/>
      <c r="M97" s="13">
        <f t="shared" si="26"/>
        <v>0</v>
      </c>
      <c r="N97" s="26"/>
    </row>
    <row r="98" spans="1:14" x14ac:dyDescent="0.3">
      <c r="A98" s="28">
        <f t="shared" si="11"/>
        <v>70</v>
      </c>
      <c r="B98" s="1"/>
      <c r="C98" s="1"/>
      <c r="D98" s="2"/>
      <c r="E98" s="13">
        <f t="shared" si="27"/>
        <v>0</v>
      </c>
      <c r="F98" s="13">
        <f t="shared" si="22"/>
        <v>0</v>
      </c>
      <c r="G98" s="13">
        <f t="shared" si="23"/>
        <v>0</v>
      </c>
      <c r="H98" s="13">
        <f t="shared" si="24"/>
        <v>0</v>
      </c>
      <c r="I98" s="7"/>
      <c r="J98" s="11"/>
      <c r="K98" s="13">
        <f t="shared" si="25"/>
        <v>0</v>
      </c>
      <c r="L98" s="9"/>
      <c r="M98" s="13">
        <f t="shared" si="26"/>
        <v>0</v>
      </c>
      <c r="N98" s="26"/>
    </row>
    <row r="99" spans="1:14" x14ac:dyDescent="0.3">
      <c r="A99" s="28">
        <f t="shared" si="11"/>
        <v>71</v>
      </c>
      <c r="B99" s="1"/>
      <c r="C99" s="1"/>
      <c r="D99" s="2"/>
      <c r="E99" s="13">
        <f t="shared" si="27"/>
        <v>0</v>
      </c>
      <c r="F99" s="13">
        <f t="shared" si="22"/>
        <v>0</v>
      </c>
      <c r="G99" s="13">
        <f t="shared" si="23"/>
        <v>0</v>
      </c>
      <c r="H99" s="13">
        <f t="shared" si="24"/>
        <v>0</v>
      </c>
      <c r="I99" s="7"/>
      <c r="J99" s="11"/>
      <c r="K99" s="13">
        <f t="shared" si="25"/>
        <v>0</v>
      </c>
      <c r="L99" s="9"/>
      <c r="M99" s="13">
        <f t="shared" si="26"/>
        <v>0</v>
      </c>
      <c r="N99" s="26"/>
    </row>
    <row r="100" spans="1:14" x14ac:dyDescent="0.3">
      <c r="A100" s="28">
        <f t="shared" si="11"/>
        <v>72</v>
      </c>
      <c r="B100" s="1"/>
      <c r="C100" s="1"/>
      <c r="D100" s="2"/>
      <c r="E100" s="13">
        <f t="shared" si="27"/>
        <v>0</v>
      </c>
      <c r="F100" s="13">
        <f t="shared" si="22"/>
        <v>0</v>
      </c>
      <c r="G100" s="13">
        <f t="shared" si="23"/>
        <v>0</v>
      </c>
      <c r="H100" s="13">
        <f t="shared" si="24"/>
        <v>0</v>
      </c>
      <c r="I100" s="7"/>
      <c r="J100" s="11"/>
      <c r="K100" s="13">
        <f t="shared" si="25"/>
        <v>0</v>
      </c>
      <c r="L100" s="9"/>
      <c r="M100" s="13">
        <f t="shared" si="26"/>
        <v>0</v>
      </c>
      <c r="N100" s="26"/>
    </row>
    <row r="101" spans="1:14" x14ac:dyDescent="0.3">
      <c r="A101" s="28">
        <f t="shared" si="11"/>
        <v>73</v>
      </c>
      <c r="B101" s="1"/>
      <c r="C101" s="1"/>
      <c r="D101" s="2"/>
      <c r="E101" s="13">
        <f t="shared" si="27"/>
        <v>0</v>
      </c>
      <c r="F101" s="13">
        <f t="shared" si="22"/>
        <v>0</v>
      </c>
      <c r="G101" s="13">
        <f t="shared" si="23"/>
        <v>0</v>
      </c>
      <c r="H101" s="13">
        <f t="shared" si="24"/>
        <v>0</v>
      </c>
      <c r="I101" s="7"/>
      <c r="J101" s="11"/>
      <c r="K101" s="13">
        <f t="shared" si="25"/>
        <v>0</v>
      </c>
      <c r="L101" s="9"/>
      <c r="M101" s="13">
        <f t="shared" si="26"/>
        <v>0</v>
      </c>
      <c r="N101" s="26"/>
    </row>
    <row r="102" spans="1:14" x14ac:dyDescent="0.3">
      <c r="A102" s="28">
        <f t="shared" ref="A102:A153" si="28">A101+1</f>
        <v>74</v>
      </c>
      <c r="B102" s="1"/>
      <c r="C102" s="1"/>
      <c r="D102" s="2"/>
      <c r="E102" s="13">
        <f t="shared" si="27"/>
        <v>0</v>
      </c>
      <c r="F102" s="13">
        <f t="shared" si="22"/>
        <v>0</v>
      </c>
      <c r="G102" s="13">
        <f t="shared" si="23"/>
        <v>0</v>
      </c>
      <c r="H102" s="13">
        <f t="shared" si="24"/>
        <v>0</v>
      </c>
      <c r="I102" s="7"/>
      <c r="J102" s="11"/>
      <c r="K102" s="13">
        <f t="shared" si="25"/>
        <v>0</v>
      </c>
      <c r="L102" s="9"/>
      <c r="M102" s="13">
        <f t="shared" si="26"/>
        <v>0</v>
      </c>
      <c r="N102" s="26"/>
    </row>
    <row r="103" spans="1:14" x14ac:dyDescent="0.3">
      <c r="A103" s="28">
        <f t="shared" si="28"/>
        <v>75</v>
      </c>
      <c r="B103" s="1"/>
      <c r="C103" s="1"/>
      <c r="D103" s="2"/>
      <c r="E103" s="13">
        <f t="shared" si="27"/>
        <v>0</v>
      </c>
      <c r="F103" s="13">
        <f t="shared" si="22"/>
        <v>0</v>
      </c>
      <c r="G103" s="13">
        <f t="shared" si="23"/>
        <v>0</v>
      </c>
      <c r="H103" s="13">
        <f t="shared" si="24"/>
        <v>0</v>
      </c>
      <c r="I103" s="7"/>
      <c r="J103" s="11"/>
      <c r="K103" s="13">
        <f t="shared" si="25"/>
        <v>0</v>
      </c>
      <c r="L103" s="9"/>
      <c r="M103" s="13">
        <f t="shared" si="26"/>
        <v>0</v>
      </c>
      <c r="N103" s="26"/>
    </row>
    <row r="104" spans="1:14" x14ac:dyDescent="0.3">
      <c r="A104" s="28">
        <f t="shared" si="28"/>
        <v>76</v>
      </c>
      <c r="B104" s="1"/>
      <c r="C104" s="1"/>
      <c r="D104" s="2"/>
      <c r="E104" s="13">
        <f t="shared" si="27"/>
        <v>0</v>
      </c>
      <c r="F104" s="13">
        <f t="shared" si="22"/>
        <v>0</v>
      </c>
      <c r="G104" s="13">
        <f t="shared" si="23"/>
        <v>0</v>
      </c>
      <c r="H104" s="13">
        <f t="shared" si="24"/>
        <v>0</v>
      </c>
      <c r="I104" s="7"/>
      <c r="J104" s="11"/>
      <c r="K104" s="13">
        <f t="shared" si="25"/>
        <v>0</v>
      </c>
      <c r="L104" s="9"/>
      <c r="M104" s="13">
        <f t="shared" si="26"/>
        <v>0</v>
      </c>
      <c r="N104" s="26"/>
    </row>
    <row r="105" spans="1:14" x14ac:dyDescent="0.3">
      <c r="A105" s="28">
        <f t="shared" si="28"/>
        <v>77</v>
      </c>
      <c r="B105" s="1"/>
      <c r="C105" s="1"/>
      <c r="D105" s="2"/>
      <c r="E105" s="13">
        <f t="shared" si="27"/>
        <v>0</v>
      </c>
      <c r="F105" s="13">
        <f t="shared" si="22"/>
        <v>0</v>
      </c>
      <c r="G105" s="13">
        <f t="shared" si="23"/>
        <v>0</v>
      </c>
      <c r="H105" s="13">
        <f t="shared" si="24"/>
        <v>0</v>
      </c>
      <c r="I105" s="7"/>
      <c r="J105" s="11"/>
      <c r="K105" s="13">
        <f t="shared" si="25"/>
        <v>0</v>
      </c>
      <c r="L105" s="9"/>
      <c r="M105" s="13">
        <f t="shared" si="26"/>
        <v>0</v>
      </c>
      <c r="N105" s="26"/>
    </row>
    <row r="106" spans="1:14" x14ac:dyDescent="0.3">
      <c r="A106" s="28">
        <f t="shared" si="28"/>
        <v>78</v>
      </c>
      <c r="B106" s="1"/>
      <c r="C106" s="1"/>
      <c r="D106" s="2"/>
      <c r="E106" s="13">
        <f t="shared" si="27"/>
        <v>0</v>
      </c>
      <c r="F106" s="13">
        <f t="shared" si="22"/>
        <v>0</v>
      </c>
      <c r="G106" s="13">
        <f t="shared" si="23"/>
        <v>0</v>
      </c>
      <c r="H106" s="13">
        <f t="shared" si="24"/>
        <v>0</v>
      </c>
      <c r="I106" s="7"/>
      <c r="J106" s="11"/>
      <c r="K106" s="13">
        <f t="shared" si="25"/>
        <v>0</v>
      </c>
      <c r="L106" s="9"/>
      <c r="M106" s="13">
        <f t="shared" si="26"/>
        <v>0</v>
      </c>
      <c r="N106" s="26"/>
    </row>
    <row r="107" spans="1:14" x14ac:dyDescent="0.3">
      <c r="A107" s="28">
        <f t="shared" si="28"/>
        <v>79</v>
      </c>
      <c r="B107" s="1"/>
      <c r="C107" s="1"/>
      <c r="D107" s="2"/>
      <c r="E107" s="13">
        <f t="shared" si="27"/>
        <v>0</v>
      </c>
      <c r="F107" s="13">
        <f t="shared" si="22"/>
        <v>0</v>
      </c>
      <c r="G107" s="13">
        <f t="shared" si="23"/>
        <v>0</v>
      </c>
      <c r="H107" s="13">
        <f t="shared" si="24"/>
        <v>0</v>
      </c>
      <c r="I107" s="7"/>
      <c r="J107" s="11"/>
      <c r="K107" s="13">
        <f t="shared" si="25"/>
        <v>0</v>
      </c>
      <c r="L107" s="9"/>
      <c r="M107" s="13">
        <f t="shared" si="26"/>
        <v>0</v>
      </c>
      <c r="N107" s="26"/>
    </row>
    <row r="108" spans="1:14" x14ac:dyDescent="0.3">
      <c r="A108" s="28">
        <f t="shared" si="28"/>
        <v>80</v>
      </c>
      <c r="B108" s="1"/>
      <c r="C108" s="1"/>
      <c r="D108" s="2"/>
      <c r="E108" s="13">
        <f t="shared" si="27"/>
        <v>0</v>
      </c>
      <c r="F108" s="13">
        <f t="shared" si="22"/>
        <v>0</v>
      </c>
      <c r="G108" s="13">
        <f t="shared" si="23"/>
        <v>0</v>
      </c>
      <c r="H108" s="13">
        <f t="shared" si="24"/>
        <v>0</v>
      </c>
      <c r="I108" s="7"/>
      <c r="J108" s="11"/>
      <c r="K108" s="13">
        <f t="shared" si="25"/>
        <v>0</v>
      </c>
      <c r="L108" s="9"/>
      <c r="M108" s="13">
        <f t="shared" si="26"/>
        <v>0</v>
      </c>
      <c r="N108" s="26"/>
    </row>
    <row r="109" spans="1:14" x14ac:dyDescent="0.3">
      <c r="A109" s="28">
        <f t="shared" si="28"/>
        <v>81</v>
      </c>
      <c r="B109" s="1"/>
      <c r="C109" s="1"/>
      <c r="D109" s="2"/>
      <c r="E109" s="13">
        <f t="shared" si="27"/>
        <v>0</v>
      </c>
      <c r="F109" s="13">
        <f t="shared" si="22"/>
        <v>0</v>
      </c>
      <c r="G109" s="13">
        <f t="shared" si="23"/>
        <v>0</v>
      </c>
      <c r="H109" s="13">
        <f t="shared" si="24"/>
        <v>0</v>
      </c>
      <c r="I109" s="7"/>
      <c r="J109" s="11"/>
      <c r="K109" s="13">
        <f t="shared" si="25"/>
        <v>0</v>
      </c>
      <c r="L109" s="9"/>
      <c r="M109" s="13">
        <f t="shared" si="26"/>
        <v>0</v>
      </c>
      <c r="N109" s="26"/>
    </row>
    <row r="110" spans="1:14" x14ac:dyDescent="0.3">
      <c r="A110" s="28">
        <f t="shared" si="28"/>
        <v>82</v>
      </c>
      <c r="B110" s="1"/>
      <c r="C110" s="1"/>
      <c r="D110" s="2"/>
      <c r="E110" s="13">
        <f t="shared" si="27"/>
        <v>0</v>
      </c>
      <c r="F110" s="13">
        <f t="shared" si="22"/>
        <v>0</v>
      </c>
      <c r="G110" s="13">
        <f t="shared" si="23"/>
        <v>0</v>
      </c>
      <c r="H110" s="13">
        <f t="shared" si="24"/>
        <v>0</v>
      </c>
      <c r="I110" s="7"/>
      <c r="J110" s="11"/>
      <c r="K110" s="13">
        <f t="shared" si="25"/>
        <v>0</v>
      </c>
      <c r="L110" s="9"/>
      <c r="M110" s="13">
        <f t="shared" si="26"/>
        <v>0</v>
      </c>
      <c r="N110" s="26"/>
    </row>
    <row r="111" spans="1:14" x14ac:dyDescent="0.3">
      <c r="A111" s="28">
        <f t="shared" si="28"/>
        <v>83</v>
      </c>
      <c r="B111" s="1"/>
      <c r="C111" s="1"/>
      <c r="D111" s="2"/>
      <c r="E111" s="13">
        <f t="shared" si="27"/>
        <v>0</v>
      </c>
      <c r="F111" s="13">
        <f t="shared" si="22"/>
        <v>0</v>
      </c>
      <c r="G111" s="13">
        <f t="shared" si="23"/>
        <v>0</v>
      </c>
      <c r="H111" s="13">
        <f t="shared" si="24"/>
        <v>0</v>
      </c>
      <c r="I111" s="7"/>
      <c r="J111" s="11"/>
      <c r="K111" s="13">
        <f t="shared" si="25"/>
        <v>0</v>
      </c>
      <c r="L111" s="9"/>
      <c r="M111" s="13">
        <f t="shared" si="26"/>
        <v>0</v>
      </c>
      <c r="N111" s="26"/>
    </row>
    <row r="112" spans="1:14" x14ac:dyDescent="0.3">
      <c r="A112" s="28">
        <f t="shared" si="28"/>
        <v>84</v>
      </c>
      <c r="B112" s="1"/>
      <c r="C112" s="1"/>
      <c r="D112" s="2"/>
      <c r="E112" s="13">
        <f t="shared" si="27"/>
        <v>0</v>
      </c>
      <c r="F112" s="13">
        <f t="shared" si="22"/>
        <v>0</v>
      </c>
      <c r="G112" s="13">
        <f t="shared" si="23"/>
        <v>0</v>
      </c>
      <c r="H112" s="13">
        <f t="shared" si="24"/>
        <v>0</v>
      </c>
      <c r="I112" s="7"/>
      <c r="J112" s="11"/>
      <c r="K112" s="13">
        <f t="shared" si="25"/>
        <v>0</v>
      </c>
      <c r="L112" s="9"/>
      <c r="M112" s="13">
        <f t="shared" si="26"/>
        <v>0</v>
      </c>
      <c r="N112" s="26"/>
    </row>
    <row r="113" spans="1:14" x14ac:dyDescent="0.3">
      <c r="A113" s="28">
        <f t="shared" si="28"/>
        <v>85</v>
      </c>
      <c r="B113" s="1"/>
      <c r="C113" s="1"/>
      <c r="D113" s="2"/>
      <c r="E113" s="13">
        <f t="shared" si="27"/>
        <v>0</v>
      </c>
      <c r="F113" s="13">
        <f t="shared" si="22"/>
        <v>0</v>
      </c>
      <c r="G113" s="13">
        <f t="shared" si="23"/>
        <v>0</v>
      </c>
      <c r="H113" s="13">
        <f t="shared" si="24"/>
        <v>0</v>
      </c>
      <c r="I113" s="7"/>
      <c r="J113" s="11"/>
      <c r="K113" s="13">
        <f t="shared" si="25"/>
        <v>0</v>
      </c>
      <c r="L113" s="9"/>
      <c r="M113" s="13">
        <f t="shared" si="26"/>
        <v>0</v>
      </c>
      <c r="N113" s="26"/>
    </row>
    <row r="114" spans="1:14" x14ac:dyDescent="0.3">
      <c r="A114" s="28">
        <f t="shared" si="28"/>
        <v>86</v>
      </c>
      <c r="B114" s="1"/>
      <c r="C114" s="1"/>
      <c r="D114" s="2"/>
      <c r="E114" s="13">
        <f t="shared" si="27"/>
        <v>0</v>
      </c>
      <c r="F114" s="13">
        <f t="shared" si="22"/>
        <v>0</v>
      </c>
      <c r="G114" s="13">
        <f t="shared" si="23"/>
        <v>0</v>
      </c>
      <c r="H114" s="13">
        <f t="shared" si="24"/>
        <v>0</v>
      </c>
      <c r="I114" s="7"/>
      <c r="J114" s="11"/>
      <c r="K114" s="13">
        <f t="shared" si="25"/>
        <v>0</v>
      </c>
      <c r="L114" s="9"/>
      <c r="M114" s="13">
        <f t="shared" si="26"/>
        <v>0</v>
      </c>
      <c r="N114" s="26"/>
    </row>
    <row r="115" spans="1:14" x14ac:dyDescent="0.3">
      <c r="A115" s="28">
        <f t="shared" si="28"/>
        <v>87</v>
      </c>
      <c r="B115" s="1"/>
      <c r="C115" s="1"/>
      <c r="D115" s="2"/>
      <c r="E115" s="13">
        <f t="shared" si="27"/>
        <v>0</v>
      </c>
      <c r="F115" s="13">
        <f t="shared" si="22"/>
        <v>0</v>
      </c>
      <c r="G115" s="13">
        <f t="shared" si="23"/>
        <v>0</v>
      </c>
      <c r="H115" s="13">
        <f t="shared" si="24"/>
        <v>0</v>
      </c>
      <c r="I115" s="7"/>
      <c r="J115" s="11"/>
      <c r="K115" s="13">
        <f t="shared" si="25"/>
        <v>0</v>
      </c>
      <c r="L115" s="9"/>
      <c r="M115" s="13">
        <f t="shared" si="26"/>
        <v>0</v>
      </c>
      <c r="N115" s="26"/>
    </row>
    <row r="116" spans="1:14" x14ac:dyDescent="0.3">
      <c r="A116" s="28">
        <f t="shared" si="28"/>
        <v>88</v>
      </c>
      <c r="B116" s="1"/>
      <c r="C116" s="1"/>
      <c r="D116" s="2"/>
      <c r="E116" s="13">
        <f t="shared" si="27"/>
        <v>0</v>
      </c>
      <c r="F116" s="13">
        <f t="shared" si="22"/>
        <v>0</v>
      </c>
      <c r="G116" s="13">
        <f t="shared" si="23"/>
        <v>0</v>
      </c>
      <c r="H116" s="13">
        <f t="shared" si="24"/>
        <v>0</v>
      </c>
      <c r="I116" s="7"/>
      <c r="J116" s="11"/>
      <c r="K116" s="13">
        <f t="shared" si="25"/>
        <v>0</v>
      </c>
      <c r="L116" s="9"/>
      <c r="M116" s="13">
        <f t="shared" si="26"/>
        <v>0</v>
      </c>
      <c r="N116" s="26"/>
    </row>
    <row r="117" spans="1:14" x14ac:dyDescent="0.3">
      <c r="A117" s="28">
        <f t="shared" si="28"/>
        <v>89</v>
      </c>
      <c r="B117" s="1"/>
      <c r="C117" s="1"/>
      <c r="D117" s="2"/>
      <c r="E117" s="13">
        <f t="shared" si="27"/>
        <v>0</v>
      </c>
      <c r="F117" s="13">
        <f t="shared" si="22"/>
        <v>0</v>
      </c>
      <c r="G117" s="13">
        <f t="shared" si="23"/>
        <v>0</v>
      </c>
      <c r="H117" s="13">
        <f t="shared" si="24"/>
        <v>0</v>
      </c>
      <c r="I117" s="7"/>
      <c r="J117" s="11"/>
      <c r="K117" s="13">
        <f t="shared" si="25"/>
        <v>0</v>
      </c>
      <c r="L117" s="9"/>
      <c r="M117" s="13">
        <f t="shared" si="26"/>
        <v>0</v>
      </c>
      <c r="N117" s="26"/>
    </row>
    <row r="118" spans="1:14" x14ac:dyDescent="0.3">
      <c r="A118" s="28">
        <f t="shared" si="28"/>
        <v>90</v>
      </c>
      <c r="B118" s="1"/>
      <c r="C118" s="1"/>
      <c r="D118" s="2"/>
      <c r="E118" s="13">
        <f t="shared" si="27"/>
        <v>0</v>
      </c>
      <c r="F118" s="13">
        <f t="shared" si="22"/>
        <v>0</v>
      </c>
      <c r="G118" s="13">
        <f t="shared" si="23"/>
        <v>0</v>
      </c>
      <c r="H118" s="13">
        <f t="shared" si="24"/>
        <v>0</v>
      </c>
      <c r="I118" s="7"/>
      <c r="J118" s="11"/>
      <c r="K118" s="13">
        <f t="shared" si="25"/>
        <v>0</v>
      </c>
      <c r="L118" s="9"/>
      <c r="M118" s="13">
        <f t="shared" si="26"/>
        <v>0</v>
      </c>
      <c r="N118" s="26"/>
    </row>
    <row r="119" spans="1:14" x14ac:dyDescent="0.3">
      <c r="A119" s="28">
        <f t="shared" si="28"/>
        <v>91</v>
      </c>
      <c r="B119" s="1"/>
      <c r="C119" s="1"/>
      <c r="D119" s="2"/>
      <c r="E119" s="13">
        <f t="shared" si="27"/>
        <v>0</v>
      </c>
      <c r="F119" s="13">
        <f t="shared" si="22"/>
        <v>0</v>
      </c>
      <c r="G119" s="13">
        <f t="shared" si="23"/>
        <v>0</v>
      </c>
      <c r="H119" s="13">
        <f t="shared" si="24"/>
        <v>0</v>
      </c>
      <c r="I119" s="7"/>
      <c r="J119" s="11"/>
      <c r="K119" s="13">
        <f t="shared" si="25"/>
        <v>0</v>
      </c>
      <c r="L119" s="9"/>
      <c r="M119" s="13">
        <f t="shared" si="26"/>
        <v>0</v>
      </c>
      <c r="N119" s="26"/>
    </row>
    <row r="120" spans="1:14" x14ac:dyDescent="0.3">
      <c r="A120" s="28">
        <f t="shared" si="28"/>
        <v>92</v>
      </c>
      <c r="B120" s="1"/>
      <c r="C120" s="1"/>
      <c r="D120" s="2"/>
      <c r="E120" s="13">
        <f t="shared" si="27"/>
        <v>0</v>
      </c>
      <c r="F120" s="13">
        <f t="shared" si="22"/>
        <v>0</v>
      </c>
      <c r="G120" s="13">
        <f t="shared" si="23"/>
        <v>0</v>
      </c>
      <c r="H120" s="13">
        <f t="shared" si="24"/>
        <v>0</v>
      </c>
      <c r="I120" s="7"/>
      <c r="J120" s="11"/>
      <c r="K120" s="13">
        <f t="shared" si="25"/>
        <v>0</v>
      </c>
      <c r="L120" s="9"/>
      <c r="M120" s="13">
        <f t="shared" si="26"/>
        <v>0</v>
      </c>
      <c r="N120" s="26"/>
    </row>
    <row r="121" spans="1:14" x14ac:dyDescent="0.3">
      <c r="A121" s="28">
        <f t="shared" si="28"/>
        <v>93</v>
      </c>
      <c r="B121" s="1"/>
      <c r="C121" s="1"/>
      <c r="D121" s="2"/>
      <c r="E121" s="13">
        <f t="shared" si="27"/>
        <v>0</v>
      </c>
      <c r="F121" s="13">
        <f t="shared" si="22"/>
        <v>0</v>
      </c>
      <c r="G121" s="13">
        <f t="shared" si="23"/>
        <v>0</v>
      </c>
      <c r="H121" s="13">
        <f t="shared" si="24"/>
        <v>0</v>
      </c>
      <c r="I121" s="7"/>
      <c r="J121" s="11"/>
      <c r="K121" s="13">
        <f t="shared" si="25"/>
        <v>0</v>
      </c>
      <c r="L121" s="9"/>
      <c r="M121" s="13">
        <f t="shared" si="26"/>
        <v>0</v>
      </c>
      <c r="N121" s="26"/>
    </row>
    <row r="122" spans="1:14" x14ac:dyDescent="0.3">
      <c r="A122" s="28">
        <f t="shared" si="28"/>
        <v>94</v>
      </c>
      <c r="B122" s="1"/>
      <c r="C122" s="1"/>
      <c r="D122" s="2"/>
      <c r="E122" s="13">
        <f t="shared" si="27"/>
        <v>0</v>
      </c>
      <c r="F122" s="13">
        <f t="shared" si="22"/>
        <v>0</v>
      </c>
      <c r="G122" s="13">
        <f t="shared" si="23"/>
        <v>0</v>
      </c>
      <c r="H122" s="13">
        <f t="shared" si="24"/>
        <v>0</v>
      </c>
      <c r="I122" s="7"/>
      <c r="J122" s="11"/>
      <c r="K122" s="13">
        <f t="shared" si="25"/>
        <v>0</v>
      </c>
      <c r="L122" s="9"/>
      <c r="M122" s="13">
        <f t="shared" si="26"/>
        <v>0</v>
      </c>
      <c r="N122" s="26"/>
    </row>
    <row r="123" spans="1:14" x14ac:dyDescent="0.3">
      <c r="A123" s="28">
        <f t="shared" si="28"/>
        <v>95</v>
      </c>
      <c r="B123" s="1"/>
      <c r="C123" s="1"/>
      <c r="D123" s="2"/>
      <c r="E123" s="13">
        <f t="shared" si="27"/>
        <v>0</v>
      </c>
      <c r="F123" s="13">
        <f t="shared" si="22"/>
        <v>0</v>
      </c>
      <c r="G123" s="13">
        <f t="shared" si="23"/>
        <v>0</v>
      </c>
      <c r="H123" s="13">
        <f t="shared" si="24"/>
        <v>0</v>
      </c>
      <c r="I123" s="7"/>
      <c r="J123" s="11"/>
      <c r="K123" s="13">
        <f t="shared" si="25"/>
        <v>0</v>
      </c>
      <c r="L123" s="9"/>
      <c r="M123" s="13">
        <f t="shared" si="26"/>
        <v>0</v>
      </c>
      <c r="N123" s="26"/>
    </row>
    <row r="124" spans="1:14" x14ac:dyDescent="0.3">
      <c r="A124" s="28">
        <f t="shared" si="28"/>
        <v>96</v>
      </c>
      <c r="B124" s="1"/>
      <c r="C124" s="1"/>
      <c r="D124" s="2"/>
      <c r="E124" s="13">
        <f t="shared" si="27"/>
        <v>0</v>
      </c>
      <c r="F124" s="13">
        <f t="shared" si="22"/>
        <v>0</v>
      </c>
      <c r="G124" s="13">
        <f t="shared" si="23"/>
        <v>0</v>
      </c>
      <c r="H124" s="13">
        <f t="shared" si="24"/>
        <v>0</v>
      </c>
      <c r="I124" s="7"/>
      <c r="J124" s="11"/>
      <c r="K124" s="13">
        <f t="shared" si="25"/>
        <v>0</v>
      </c>
      <c r="L124" s="9"/>
      <c r="M124" s="13">
        <f t="shared" si="26"/>
        <v>0</v>
      </c>
      <c r="N124" s="26"/>
    </row>
    <row r="125" spans="1:14" x14ac:dyDescent="0.3">
      <c r="A125" s="28">
        <f t="shared" si="28"/>
        <v>97</v>
      </c>
      <c r="B125" s="1"/>
      <c r="C125" s="1"/>
      <c r="D125" s="2"/>
      <c r="E125" s="13">
        <f t="shared" si="27"/>
        <v>0</v>
      </c>
      <c r="F125" s="13">
        <f t="shared" si="22"/>
        <v>0</v>
      </c>
      <c r="G125" s="13">
        <f t="shared" si="23"/>
        <v>0</v>
      </c>
      <c r="H125" s="13">
        <f t="shared" si="24"/>
        <v>0</v>
      </c>
      <c r="I125" s="7"/>
      <c r="J125" s="11"/>
      <c r="K125" s="13">
        <f t="shared" si="25"/>
        <v>0</v>
      </c>
      <c r="L125" s="9"/>
      <c r="M125" s="13">
        <f t="shared" si="26"/>
        <v>0</v>
      </c>
      <c r="N125" s="26"/>
    </row>
    <row r="126" spans="1:14" x14ac:dyDescent="0.3">
      <c r="A126" s="28">
        <f t="shared" si="28"/>
        <v>98</v>
      </c>
      <c r="B126" s="1"/>
      <c r="C126" s="1"/>
      <c r="D126" s="2"/>
      <c r="E126" s="13">
        <f t="shared" si="27"/>
        <v>0</v>
      </c>
      <c r="F126" s="13">
        <f t="shared" si="22"/>
        <v>0</v>
      </c>
      <c r="G126" s="13">
        <f t="shared" si="23"/>
        <v>0</v>
      </c>
      <c r="H126" s="13">
        <f t="shared" si="24"/>
        <v>0</v>
      </c>
      <c r="I126" s="7"/>
      <c r="J126" s="11"/>
      <c r="K126" s="13">
        <f t="shared" si="25"/>
        <v>0</v>
      </c>
      <c r="L126" s="9"/>
      <c r="M126" s="13">
        <f t="shared" si="26"/>
        <v>0</v>
      </c>
      <c r="N126" s="26"/>
    </row>
    <row r="127" spans="1:14" x14ac:dyDescent="0.3">
      <c r="A127" s="28">
        <f t="shared" si="28"/>
        <v>99</v>
      </c>
      <c r="B127" s="1"/>
      <c r="C127" s="1"/>
      <c r="D127" s="2"/>
      <c r="E127" s="13">
        <f t="shared" si="27"/>
        <v>0</v>
      </c>
      <c r="F127" s="13">
        <f t="shared" si="22"/>
        <v>0</v>
      </c>
      <c r="G127" s="13">
        <f t="shared" si="23"/>
        <v>0</v>
      </c>
      <c r="H127" s="13">
        <f t="shared" si="24"/>
        <v>0</v>
      </c>
      <c r="I127" s="7"/>
      <c r="J127" s="11"/>
      <c r="K127" s="13">
        <f t="shared" si="25"/>
        <v>0</v>
      </c>
      <c r="L127" s="9"/>
      <c r="M127" s="13">
        <f t="shared" si="26"/>
        <v>0</v>
      </c>
      <c r="N127" s="26"/>
    </row>
    <row r="128" spans="1:14" x14ac:dyDescent="0.3">
      <c r="A128" s="28">
        <f t="shared" si="28"/>
        <v>100</v>
      </c>
      <c r="B128" s="1"/>
      <c r="C128" s="1"/>
      <c r="D128" s="2"/>
      <c r="E128" s="13">
        <f t="shared" si="27"/>
        <v>0</v>
      </c>
      <c r="F128" s="13">
        <f t="shared" si="22"/>
        <v>0</v>
      </c>
      <c r="G128" s="13">
        <f t="shared" si="23"/>
        <v>0</v>
      </c>
      <c r="H128" s="13">
        <f t="shared" si="24"/>
        <v>0</v>
      </c>
      <c r="I128" s="7"/>
      <c r="J128" s="11"/>
      <c r="K128" s="13">
        <f t="shared" si="25"/>
        <v>0</v>
      </c>
      <c r="L128" s="9"/>
      <c r="M128" s="13">
        <f t="shared" si="26"/>
        <v>0</v>
      </c>
      <c r="N128" s="26"/>
    </row>
    <row r="129" spans="1:14" x14ac:dyDescent="0.3">
      <c r="A129" s="28">
        <f t="shared" si="28"/>
        <v>101</v>
      </c>
      <c r="B129" s="1"/>
      <c r="C129" s="1"/>
      <c r="D129" s="2"/>
      <c r="E129" s="13">
        <f t="shared" si="27"/>
        <v>0</v>
      </c>
      <c r="F129" s="13">
        <f t="shared" si="22"/>
        <v>0</v>
      </c>
      <c r="G129" s="13">
        <f t="shared" si="23"/>
        <v>0</v>
      </c>
      <c r="H129" s="13">
        <f t="shared" si="24"/>
        <v>0</v>
      </c>
      <c r="I129" s="7"/>
      <c r="J129" s="11"/>
      <c r="K129" s="13">
        <f t="shared" si="25"/>
        <v>0</v>
      </c>
      <c r="L129" s="9"/>
      <c r="M129" s="13">
        <f t="shared" si="26"/>
        <v>0</v>
      </c>
      <c r="N129" s="26"/>
    </row>
    <row r="130" spans="1:14" x14ac:dyDescent="0.3">
      <c r="A130" s="28">
        <f t="shared" si="28"/>
        <v>102</v>
      </c>
      <c r="B130" s="1"/>
      <c r="C130" s="1"/>
      <c r="D130" s="2"/>
      <c r="E130" s="13">
        <f t="shared" si="27"/>
        <v>0</v>
      </c>
      <c r="F130" s="13">
        <f t="shared" si="22"/>
        <v>0</v>
      </c>
      <c r="G130" s="13">
        <f t="shared" si="23"/>
        <v>0</v>
      </c>
      <c r="H130" s="13">
        <f t="shared" si="24"/>
        <v>0</v>
      </c>
      <c r="I130" s="7"/>
      <c r="J130" s="11"/>
      <c r="K130" s="13">
        <f t="shared" si="25"/>
        <v>0</v>
      </c>
      <c r="L130" s="9"/>
      <c r="M130" s="13">
        <f t="shared" si="26"/>
        <v>0</v>
      </c>
      <c r="N130" s="26"/>
    </row>
    <row r="131" spans="1:14" x14ac:dyDescent="0.3">
      <c r="A131" s="28">
        <f t="shared" si="28"/>
        <v>103</v>
      </c>
      <c r="B131" s="1"/>
      <c r="C131" s="1"/>
      <c r="D131" s="2"/>
      <c r="E131" s="13">
        <f t="shared" si="27"/>
        <v>0</v>
      </c>
      <c r="F131" s="13">
        <f t="shared" si="22"/>
        <v>0</v>
      </c>
      <c r="G131" s="13">
        <f t="shared" si="23"/>
        <v>0</v>
      </c>
      <c r="H131" s="13">
        <f t="shared" si="24"/>
        <v>0</v>
      </c>
      <c r="I131" s="7"/>
      <c r="J131" s="11"/>
      <c r="K131" s="13">
        <f t="shared" si="25"/>
        <v>0</v>
      </c>
      <c r="L131" s="9"/>
      <c r="M131" s="13">
        <f t="shared" si="26"/>
        <v>0</v>
      </c>
      <c r="N131" s="26"/>
    </row>
    <row r="132" spans="1:14" x14ac:dyDescent="0.3">
      <c r="A132" s="28">
        <f t="shared" si="28"/>
        <v>104</v>
      </c>
      <c r="B132" s="1"/>
      <c r="C132" s="1"/>
      <c r="D132" s="2"/>
      <c r="E132" s="13">
        <f t="shared" si="27"/>
        <v>0</v>
      </c>
      <c r="F132" s="13">
        <f t="shared" si="22"/>
        <v>0</v>
      </c>
      <c r="G132" s="13">
        <f t="shared" si="23"/>
        <v>0</v>
      </c>
      <c r="H132" s="13">
        <f t="shared" si="24"/>
        <v>0</v>
      </c>
      <c r="I132" s="7"/>
      <c r="J132" s="11"/>
      <c r="K132" s="13">
        <f t="shared" si="25"/>
        <v>0</v>
      </c>
      <c r="L132" s="9"/>
      <c r="M132" s="13">
        <f t="shared" si="26"/>
        <v>0</v>
      </c>
      <c r="N132" s="26"/>
    </row>
    <row r="133" spans="1:14" x14ac:dyDescent="0.3">
      <c r="A133" s="28">
        <f t="shared" si="28"/>
        <v>105</v>
      </c>
      <c r="B133" s="1"/>
      <c r="C133" s="1"/>
      <c r="D133" s="2"/>
      <c r="E133" s="13">
        <f t="shared" si="27"/>
        <v>0</v>
      </c>
      <c r="F133" s="13">
        <f t="shared" si="22"/>
        <v>0</v>
      </c>
      <c r="G133" s="13">
        <f t="shared" si="23"/>
        <v>0</v>
      </c>
      <c r="H133" s="13">
        <f t="shared" si="24"/>
        <v>0</v>
      </c>
      <c r="I133" s="7"/>
      <c r="J133" s="11"/>
      <c r="K133" s="13">
        <f t="shared" si="25"/>
        <v>0</v>
      </c>
      <c r="L133" s="9"/>
      <c r="M133" s="13">
        <f t="shared" si="26"/>
        <v>0</v>
      </c>
      <c r="N133" s="26"/>
    </row>
    <row r="134" spans="1:14" x14ac:dyDescent="0.3">
      <c r="A134" s="28">
        <f t="shared" si="28"/>
        <v>106</v>
      </c>
      <c r="B134" s="1"/>
      <c r="C134" s="1"/>
      <c r="D134" s="2"/>
      <c r="E134" s="13">
        <f t="shared" si="27"/>
        <v>0</v>
      </c>
      <c r="F134" s="13">
        <f t="shared" si="22"/>
        <v>0</v>
      </c>
      <c r="G134" s="13">
        <f t="shared" si="23"/>
        <v>0</v>
      </c>
      <c r="H134" s="13">
        <f t="shared" si="24"/>
        <v>0</v>
      </c>
      <c r="I134" s="7"/>
      <c r="J134" s="11"/>
      <c r="K134" s="13">
        <f t="shared" si="25"/>
        <v>0</v>
      </c>
      <c r="L134" s="9"/>
      <c r="M134" s="13">
        <f t="shared" si="26"/>
        <v>0</v>
      </c>
      <c r="N134" s="26"/>
    </row>
    <row r="135" spans="1:14" x14ac:dyDescent="0.3">
      <c r="A135" s="28">
        <f t="shared" si="28"/>
        <v>107</v>
      </c>
      <c r="B135" s="1"/>
      <c r="C135" s="1"/>
      <c r="D135" s="2"/>
      <c r="E135" s="13">
        <f t="shared" si="27"/>
        <v>0</v>
      </c>
      <c r="F135" s="13">
        <f t="shared" si="22"/>
        <v>0</v>
      </c>
      <c r="G135" s="13">
        <f t="shared" si="23"/>
        <v>0</v>
      </c>
      <c r="H135" s="13">
        <f t="shared" si="24"/>
        <v>0</v>
      </c>
      <c r="I135" s="7"/>
      <c r="J135" s="11"/>
      <c r="K135" s="13">
        <f t="shared" si="25"/>
        <v>0</v>
      </c>
      <c r="L135" s="9"/>
      <c r="M135" s="13">
        <f t="shared" si="26"/>
        <v>0</v>
      </c>
      <c r="N135" s="26"/>
    </row>
    <row r="136" spans="1:14" x14ac:dyDescent="0.3">
      <c r="A136" s="28">
        <f t="shared" si="28"/>
        <v>108</v>
      </c>
      <c r="B136" s="1"/>
      <c r="C136" s="1"/>
      <c r="D136" s="2"/>
      <c r="E136" s="13">
        <f t="shared" si="27"/>
        <v>0</v>
      </c>
      <c r="F136" s="13">
        <f t="shared" si="22"/>
        <v>0</v>
      </c>
      <c r="G136" s="13">
        <f t="shared" si="23"/>
        <v>0</v>
      </c>
      <c r="H136" s="13">
        <f t="shared" si="24"/>
        <v>0</v>
      </c>
      <c r="I136" s="7"/>
      <c r="J136" s="11"/>
      <c r="K136" s="13">
        <f t="shared" si="25"/>
        <v>0</v>
      </c>
      <c r="L136" s="9"/>
      <c r="M136" s="13">
        <f t="shared" si="26"/>
        <v>0</v>
      </c>
      <c r="N136" s="26"/>
    </row>
    <row r="137" spans="1:14" x14ac:dyDescent="0.3">
      <c r="A137" s="28">
        <f t="shared" si="28"/>
        <v>109</v>
      </c>
      <c r="B137" s="1"/>
      <c r="C137" s="1"/>
      <c r="D137" s="2"/>
      <c r="E137" s="13">
        <f t="shared" si="27"/>
        <v>0</v>
      </c>
      <c r="F137" s="13">
        <f t="shared" si="22"/>
        <v>0</v>
      </c>
      <c r="G137" s="13">
        <f t="shared" si="23"/>
        <v>0</v>
      </c>
      <c r="H137" s="13">
        <f t="shared" si="24"/>
        <v>0</v>
      </c>
      <c r="I137" s="7"/>
      <c r="J137" s="11"/>
      <c r="K137" s="13">
        <f t="shared" si="25"/>
        <v>0</v>
      </c>
      <c r="L137" s="9"/>
      <c r="M137" s="13">
        <f t="shared" si="26"/>
        <v>0</v>
      </c>
      <c r="N137" s="26"/>
    </row>
    <row r="138" spans="1:14" x14ac:dyDescent="0.3">
      <c r="A138" s="28">
        <f t="shared" si="28"/>
        <v>110</v>
      </c>
      <c r="B138" s="1"/>
      <c r="C138" s="1"/>
      <c r="D138" s="2"/>
      <c r="E138" s="13">
        <f t="shared" si="27"/>
        <v>0</v>
      </c>
      <c r="F138" s="13">
        <f t="shared" si="22"/>
        <v>0</v>
      </c>
      <c r="G138" s="13">
        <f t="shared" si="23"/>
        <v>0</v>
      </c>
      <c r="H138" s="13">
        <f t="shared" si="24"/>
        <v>0</v>
      </c>
      <c r="I138" s="7"/>
      <c r="J138" s="11"/>
      <c r="K138" s="13">
        <f t="shared" si="25"/>
        <v>0</v>
      </c>
      <c r="L138" s="9"/>
      <c r="M138" s="13">
        <f t="shared" si="26"/>
        <v>0</v>
      </c>
      <c r="N138" s="26"/>
    </row>
    <row r="139" spans="1:14" x14ac:dyDescent="0.3">
      <c r="A139" s="28">
        <f t="shared" si="28"/>
        <v>111</v>
      </c>
      <c r="B139" s="1"/>
      <c r="C139" s="1"/>
      <c r="D139" s="2"/>
      <c r="E139" s="13">
        <f t="shared" si="27"/>
        <v>0</v>
      </c>
      <c r="F139" s="13">
        <f t="shared" si="22"/>
        <v>0</v>
      </c>
      <c r="G139" s="13">
        <f t="shared" si="23"/>
        <v>0</v>
      </c>
      <c r="H139" s="13">
        <f t="shared" si="24"/>
        <v>0</v>
      </c>
      <c r="I139" s="7"/>
      <c r="J139" s="11"/>
      <c r="K139" s="13">
        <f t="shared" si="25"/>
        <v>0</v>
      </c>
      <c r="L139" s="9"/>
      <c r="M139" s="13">
        <f t="shared" si="26"/>
        <v>0</v>
      </c>
      <c r="N139" s="26"/>
    </row>
    <row r="140" spans="1:14" x14ac:dyDescent="0.3">
      <c r="A140" s="28">
        <f t="shared" si="28"/>
        <v>112</v>
      </c>
      <c r="B140" s="1"/>
      <c r="C140" s="1"/>
      <c r="D140" s="2"/>
      <c r="E140" s="13">
        <f t="shared" si="27"/>
        <v>0</v>
      </c>
      <c r="F140" s="13">
        <f t="shared" ref="F140:F152" si="29">IF(E140-D140&gt;0,E140-D140,0)</f>
        <v>0</v>
      </c>
      <c r="G140" s="13">
        <f t="shared" ref="G140:G152" si="30">F140*0.062</f>
        <v>0</v>
      </c>
      <c r="H140" s="13">
        <f t="shared" ref="H140:H152" si="31">F140*0.0145</f>
        <v>0</v>
      </c>
      <c r="I140" s="7"/>
      <c r="J140" s="11"/>
      <c r="K140" s="13">
        <f t="shared" ref="K140:K152" si="32">ROUND((SUM(F140+G140+H140)+(F140*I140)+(F140*J140)),2)</f>
        <v>0</v>
      </c>
      <c r="L140" s="9"/>
      <c r="M140" s="13">
        <f t="shared" ref="M140:M152" si="33">SUM(K140*L140)</f>
        <v>0</v>
      </c>
      <c r="N140" s="26"/>
    </row>
    <row r="141" spans="1:14" x14ac:dyDescent="0.3">
      <c r="A141" s="28">
        <f t="shared" si="28"/>
        <v>113</v>
      </c>
      <c r="B141" s="1"/>
      <c r="C141" s="1"/>
      <c r="D141" s="2"/>
      <c r="E141" s="13">
        <f t="shared" si="27"/>
        <v>0</v>
      </c>
      <c r="F141" s="13">
        <f t="shared" si="29"/>
        <v>0</v>
      </c>
      <c r="G141" s="13">
        <f t="shared" si="30"/>
        <v>0</v>
      </c>
      <c r="H141" s="13">
        <f t="shared" si="31"/>
        <v>0</v>
      </c>
      <c r="I141" s="7"/>
      <c r="J141" s="11"/>
      <c r="K141" s="13">
        <f t="shared" si="32"/>
        <v>0</v>
      </c>
      <c r="L141" s="9"/>
      <c r="M141" s="13">
        <f t="shared" si="33"/>
        <v>0</v>
      </c>
      <c r="N141" s="26"/>
    </row>
    <row r="142" spans="1:14" x14ac:dyDescent="0.3">
      <c r="A142" s="28">
        <f t="shared" si="28"/>
        <v>114</v>
      </c>
      <c r="B142" s="1"/>
      <c r="C142" s="1"/>
      <c r="D142" s="2"/>
      <c r="E142" s="13">
        <f t="shared" si="27"/>
        <v>0</v>
      </c>
      <c r="F142" s="13">
        <f t="shared" si="29"/>
        <v>0</v>
      </c>
      <c r="G142" s="13">
        <f t="shared" si="30"/>
        <v>0</v>
      </c>
      <c r="H142" s="13">
        <f t="shared" si="31"/>
        <v>0</v>
      </c>
      <c r="I142" s="7"/>
      <c r="J142" s="11"/>
      <c r="K142" s="13">
        <f t="shared" si="32"/>
        <v>0</v>
      </c>
      <c r="L142" s="9"/>
      <c r="M142" s="13">
        <f t="shared" si="33"/>
        <v>0</v>
      </c>
      <c r="N142" s="26"/>
    </row>
    <row r="143" spans="1:14" x14ac:dyDescent="0.3">
      <c r="A143" s="28">
        <f t="shared" si="28"/>
        <v>115</v>
      </c>
      <c r="B143" s="1"/>
      <c r="C143" s="1"/>
      <c r="D143" s="2"/>
      <c r="E143" s="13">
        <f t="shared" si="27"/>
        <v>0</v>
      </c>
      <c r="F143" s="13">
        <f t="shared" si="29"/>
        <v>0</v>
      </c>
      <c r="G143" s="13">
        <f t="shared" si="30"/>
        <v>0</v>
      </c>
      <c r="H143" s="13">
        <f t="shared" si="31"/>
        <v>0</v>
      </c>
      <c r="I143" s="7"/>
      <c r="J143" s="11"/>
      <c r="K143" s="13">
        <f t="shared" si="32"/>
        <v>0</v>
      </c>
      <c r="L143" s="9"/>
      <c r="M143" s="13">
        <f t="shared" si="33"/>
        <v>0</v>
      </c>
      <c r="N143" s="26"/>
    </row>
    <row r="144" spans="1:14" x14ac:dyDescent="0.3">
      <c r="A144" s="28">
        <f t="shared" si="28"/>
        <v>116</v>
      </c>
      <c r="B144" s="1"/>
      <c r="C144" s="1"/>
      <c r="D144" s="2"/>
      <c r="E144" s="13">
        <f t="shared" si="27"/>
        <v>0</v>
      </c>
      <c r="F144" s="13">
        <f t="shared" si="29"/>
        <v>0</v>
      </c>
      <c r="G144" s="13">
        <f t="shared" si="30"/>
        <v>0</v>
      </c>
      <c r="H144" s="13">
        <f t="shared" si="31"/>
        <v>0</v>
      </c>
      <c r="I144" s="7"/>
      <c r="J144" s="11"/>
      <c r="K144" s="13">
        <f t="shared" si="32"/>
        <v>0</v>
      </c>
      <c r="L144" s="9"/>
      <c r="M144" s="13">
        <f t="shared" si="33"/>
        <v>0</v>
      </c>
      <c r="N144" s="26"/>
    </row>
    <row r="145" spans="1:14" x14ac:dyDescent="0.3">
      <c r="A145" s="28">
        <f t="shared" si="28"/>
        <v>117</v>
      </c>
      <c r="B145" s="1"/>
      <c r="C145" s="1"/>
      <c r="D145" s="2"/>
      <c r="E145" s="13">
        <f t="shared" si="27"/>
        <v>0</v>
      </c>
      <c r="F145" s="13">
        <f t="shared" si="29"/>
        <v>0</v>
      </c>
      <c r="G145" s="13">
        <f t="shared" si="30"/>
        <v>0</v>
      </c>
      <c r="H145" s="13">
        <f t="shared" si="31"/>
        <v>0</v>
      </c>
      <c r="I145" s="7"/>
      <c r="J145" s="11"/>
      <c r="K145" s="13">
        <f t="shared" si="32"/>
        <v>0</v>
      </c>
      <c r="L145" s="9"/>
      <c r="M145" s="13">
        <f t="shared" si="33"/>
        <v>0</v>
      </c>
      <c r="N145" s="26"/>
    </row>
    <row r="146" spans="1:14" x14ac:dyDescent="0.3">
      <c r="A146" s="28">
        <f t="shared" si="28"/>
        <v>118</v>
      </c>
      <c r="B146" s="1"/>
      <c r="C146" s="1"/>
      <c r="D146" s="2"/>
      <c r="E146" s="13">
        <f t="shared" si="27"/>
        <v>0</v>
      </c>
      <c r="F146" s="13">
        <f t="shared" si="29"/>
        <v>0</v>
      </c>
      <c r="G146" s="13">
        <f t="shared" si="30"/>
        <v>0</v>
      </c>
      <c r="H146" s="13">
        <f t="shared" si="31"/>
        <v>0</v>
      </c>
      <c r="I146" s="7"/>
      <c r="J146" s="11"/>
      <c r="K146" s="13">
        <f t="shared" si="32"/>
        <v>0</v>
      </c>
      <c r="L146" s="9"/>
      <c r="M146" s="13">
        <f t="shared" si="33"/>
        <v>0</v>
      </c>
      <c r="N146" s="26"/>
    </row>
    <row r="147" spans="1:14" x14ac:dyDescent="0.3">
      <c r="A147" s="28">
        <f t="shared" si="28"/>
        <v>119</v>
      </c>
      <c r="B147" s="1"/>
      <c r="C147" s="1"/>
      <c r="D147" s="2"/>
      <c r="E147" s="13">
        <f t="shared" si="27"/>
        <v>0</v>
      </c>
      <c r="F147" s="13">
        <f t="shared" si="29"/>
        <v>0</v>
      </c>
      <c r="G147" s="13">
        <f t="shared" si="30"/>
        <v>0</v>
      </c>
      <c r="H147" s="13">
        <f t="shared" si="31"/>
        <v>0</v>
      </c>
      <c r="I147" s="7"/>
      <c r="J147" s="11"/>
      <c r="K147" s="13">
        <f t="shared" si="32"/>
        <v>0</v>
      </c>
      <c r="L147" s="9"/>
      <c r="M147" s="13">
        <f t="shared" si="33"/>
        <v>0</v>
      </c>
      <c r="N147" s="26"/>
    </row>
    <row r="148" spans="1:14" x14ac:dyDescent="0.3">
      <c r="A148" s="28">
        <f t="shared" si="28"/>
        <v>120</v>
      </c>
      <c r="B148" s="1"/>
      <c r="C148" s="1"/>
      <c r="D148" s="2"/>
      <c r="E148" s="13">
        <f t="shared" si="27"/>
        <v>0</v>
      </c>
      <c r="F148" s="13">
        <f t="shared" si="29"/>
        <v>0</v>
      </c>
      <c r="G148" s="13">
        <f t="shared" si="30"/>
        <v>0</v>
      </c>
      <c r="H148" s="13">
        <f t="shared" si="31"/>
        <v>0</v>
      </c>
      <c r="I148" s="7"/>
      <c r="J148" s="11"/>
      <c r="K148" s="13">
        <f t="shared" si="32"/>
        <v>0</v>
      </c>
      <c r="L148" s="9"/>
      <c r="M148" s="13">
        <f t="shared" si="33"/>
        <v>0</v>
      </c>
      <c r="N148" s="26"/>
    </row>
    <row r="149" spans="1:14" x14ac:dyDescent="0.3">
      <c r="A149" s="28">
        <f t="shared" si="28"/>
        <v>121</v>
      </c>
      <c r="B149" s="1"/>
      <c r="C149" s="1"/>
      <c r="D149" s="2"/>
      <c r="E149" s="13">
        <f t="shared" si="27"/>
        <v>0</v>
      </c>
      <c r="F149" s="13">
        <f t="shared" si="29"/>
        <v>0</v>
      </c>
      <c r="G149" s="13">
        <f t="shared" si="30"/>
        <v>0</v>
      </c>
      <c r="H149" s="13">
        <f t="shared" si="31"/>
        <v>0</v>
      </c>
      <c r="I149" s="7"/>
      <c r="J149" s="11"/>
      <c r="K149" s="13">
        <f t="shared" si="32"/>
        <v>0</v>
      </c>
      <c r="L149" s="9"/>
      <c r="M149" s="13">
        <f t="shared" si="33"/>
        <v>0</v>
      </c>
      <c r="N149" s="26"/>
    </row>
    <row r="150" spans="1:14" x14ac:dyDescent="0.3">
      <c r="A150" s="28">
        <f t="shared" si="28"/>
        <v>122</v>
      </c>
      <c r="B150" s="1"/>
      <c r="C150" s="1"/>
      <c r="D150" s="2"/>
      <c r="E150" s="13">
        <f t="shared" si="27"/>
        <v>0</v>
      </c>
      <c r="F150" s="13">
        <f t="shared" si="29"/>
        <v>0</v>
      </c>
      <c r="G150" s="13">
        <f t="shared" si="30"/>
        <v>0</v>
      </c>
      <c r="H150" s="13">
        <f t="shared" si="31"/>
        <v>0</v>
      </c>
      <c r="I150" s="7"/>
      <c r="J150" s="11"/>
      <c r="K150" s="13">
        <f t="shared" si="32"/>
        <v>0</v>
      </c>
      <c r="L150" s="9"/>
      <c r="M150" s="13">
        <f t="shared" si="33"/>
        <v>0</v>
      </c>
      <c r="N150" s="26"/>
    </row>
    <row r="151" spans="1:14" x14ac:dyDescent="0.3">
      <c r="A151" s="28">
        <f t="shared" si="28"/>
        <v>123</v>
      </c>
      <c r="B151" s="1"/>
      <c r="C151" s="1"/>
      <c r="D151" s="2"/>
      <c r="E151" s="13">
        <f t="shared" si="27"/>
        <v>0</v>
      </c>
      <c r="F151" s="13">
        <f t="shared" si="29"/>
        <v>0</v>
      </c>
      <c r="G151" s="13">
        <f t="shared" si="30"/>
        <v>0</v>
      </c>
      <c r="H151" s="13">
        <f t="shared" si="31"/>
        <v>0</v>
      </c>
      <c r="I151" s="7"/>
      <c r="J151" s="11"/>
      <c r="K151" s="13">
        <f t="shared" si="32"/>
        <v>0</v>
      </c>
      <c r="L151" s="9"/>
      <c r="M151" s="13">
        <f t="shared" si="33"/>
        <v>0</v>
      </c>
      <c r="N151" s="26"/>
    </row>
    <row r="152" spans="1:14" x14ac:dyDescent="0.3">
      <c r="A152" s="28">
        <f t="shared" si="28"/>
        <v>124</v>
      </c>
      <c r="B152" s="1"/>
      <c r="C152" s="1"/>
      <c r="D152" s="2"/>
      <c r="E152" s="13">
        <f t="shared" si="27"/>
        <v>0</v>
      </c>
      <c r="F152" s="13">
        <f t="shared" si="29"/>
        <v>0</v>
      </c>
      <c r="G152" s="13">
        <f t="shared" si="30"/>
        <v>0</v>
      </c>
      <c r="H152" s="13">
        <f t="shared" si="31"/>
        <v>0</v>
      </c>
      <c r="I152" s="7"/>
      <c r="J152" s="11"/>
      <c r="K152" s="13">
        <f t="shared" si="32"/>
        <v>0</v>
      </c>
      <c r="L152" s="9"/>
      <c r="M152" s="13">
        <f t="shared" si="33"/>
        <v>0</v>
      </c>
      <c r="N152" s="26"/>
    </row>
    <row r="153" spans="1:14" x14ac:dyDescent="0.3">
      <c r="A153" s="28">
        <f t="shared" si="28"/>
        <v>125</v>
      </c>
      <c r="B153" s="1"/>
      <c r="C153" s="1"/>
      <c r="D153" s="2"/>
      <c r="E153" s="13">
        <f t="shared" si="27"/>
        <v>0</v>
      </c>
      <c r="F153" s="13">
        <f t="shared" ref="F153" si="34">IF(E153-D153&gt;0,E153-D153,0)</f>
        <v>0</v>
      </c>
      <c r="G153" s="13">
        <f t="shared" ref="G153" si="35">F153*0.062</f>
        <v>0</v>
      </c>
      <c r="H153" s="13">
        <f t="shared" ref="H153" si="36">F153*0.0145</f>
        <v>0</v>
      </c>
      <c r="I153" s="7"/>
      <c r="J153" s="11"/>
      <c r="K153" s="13">
        <f t="shared" ref="K153" si="37">ROUND((SUM(F153+G153+H153)+(F153*I153)+(F153*J153)),2)</f>
        <v>0</v>
      </c>
      <c r="L153" s="9"/>
      <c r="M153" s="13">
        <f t="shared" ref="M153" si="38">SUM(K153*L153)</f>
        <v>0</v>
      </c>
      <c r="N153" s="26"/>
    </row>
    <row r="154" spans="1:14" ht="15" thickBot="1" x14ac:dyDescent="0.35">
      <c r="A154" s="26"/>
      <c r="B154" s="26"/>
      <c r="C154" s="41"/>
      <c r="D154" s="26"/>
      <c r="E154" s="26"/>
      <c r="F154" s="26"/>
      <c r="G154" s="26"/>
      <c r="H154" s="49"/>
      <c r="I154" s="26"/>
      <c r="J154" s="26"/>
      <c r="K154" s="26"/>
      <c r="L154" s="26"/>
      <c r="M154" s="26"/>
      <c r="N154" s="26"/>
    </row>
    <row r="155" spans="1:14" ht="15" thickBot="1" x14ac:dyDescent="0.35">
      <c r="A155" s="44" t="s">
        <v>21</v>
      </c>
      <c r="B155" s="45"/>
      <c r="C155" s="8"/>
      <c r="D155" s="8"/>
      <c r="E155" s="8"/>
      <c r="F155" s="46"/>
      <c r="G155" s="46"/>
      <c r="H155" s="46"/>
      <c r="I155" s="104" t="s">
        <v>61</v>
      </c>
      <c r="J155" s="47"/>
      <c r="K155" s="10">
        <f>SUM(K29:K153)</f>
        <v>0</v>
      </c>
      <c r="L155" s="48">
        <f>SUM(L29:L153)</f>
        <v>0</v>
      </c>
      <c r="M155" s="84">
        <f>SUM(M29:M153)</f>
        <v>0</v>
      </c>
      <c r="N155" s="26"/>
    </row>
    <row r="156" spans="1:14" x14ac:dyDescent="0.3">
      <c r="A156" s="50" t="s">
        <v>68</v>
      </c>
      <c r="B156" s="50"/>
      <c r="C156" s="50"/>
      <c r="D156" s="50"/>
      <c r="E156" s="50"/>
      <c r="F156" s="50"/>
      <c r="G156" s="50"/>
      <c r="H156" s="51"/>
      <c r="I156" s="26"/>
      <c r="J156" s="26"/>
      <c r="K156" s="26"/>
      <c r="L156" s="26"/>
      <c r="M156" s="31"/>
      <c r="N156" s="26"/>
    </row>
    <row r="157" spans="1:14" x14ac:dyDescent="0.3">
      <c r="A157" s="52">
        <v>1</v>
      </c>
      <c r="B157" s="53"/>
      <c r="C157" s="54"/>
      <c r="D157" s="55"/>
      <c r="E157" s="55"/>
      <c r="F157" s="55"/>
      <c r="G157" s="53" t="s">
        <v>119</v>
      </c>
      <c r="H157" s="14" t="str">
        <f>IF(M155&gt;0,M155,"0.0")</f>
        <v>0.0</v>
      </c>
      <c r="I157" s="26"/>
      <c r="J157" s="26"/>
      <c r="K157" s="26"/>
      <c r="L157" s="26"/>
      <c r="M157" s="26"/>
      <c r="N157" s="26"/>
    </row>
    <row r="158" spans="1:14" x14ac:dyDescent="0.3">
      <c r="A158" s="52">
        <v>2</v>
      </c>
      <c r="B158" s="56"/>
      <c r="C158" s="57"/>
      <c r="D158" s="58"/>
      <c r="E158" s="58"/>
      <c r="F158" s="58"/>
      <c r="G158" s="53" t="s">
        <v>134</v>
      </c>
      <c r="H158" s="3">
        <f>H160+H161+H162+H163+H164+H165+H166</f>
        <v>0</v>
      </c>
      <c r="I158" s="26"/>
      <c r="J158" s="26"/>
      <c r="K158" s="26"/>
      <c r="L158" s="26"/>
      <c r="M158" s="26"/>
      <c r="N158" s="26"/>
    </row>
    <row r="159" spans="1:14" x14ac:dyDescent="0.3">
      <c r="A159" s="52"/>
      <c r="B159" s="59"/>
      <c r="C159" s="59"/>
      <c r="D159" s="58"/>
      <c r="E159" s="58"/>
      <c r="F159" s="58"/>
      <c r="G159" s="60"/>
      <c r="H159" s="3"/>
      <c r="I159" s="26"/>
      <c r="J159" s="26"/>
      <c r="K159" s="26"/>
      <c r="L159" s="26"/>
      <c r="M159" s="26"/>
      <c r="N159" s="26"/>
    </row>
    <row r="160" spans="1:14" x14ac:dyDescent="0.3">
      <c r="A160" s="28">
        <v>3</v>
      </c>
      <c r="B160" s="61" t="s">
        <v>62</v>
      </c>
      <c r="C160" s="4"/>
      <c r="D160" s="57"/>
      <c r="E160" s="58"/>
      <c r="F160" s="58"/>
      <c r="G160" s="62" t="s">
        <v>63</v>
      </c>
      <c r="H160" s="5"/>
      <c r="I160" s="26"/>
      <c r="J160" s="26"/>
      <c r="K160" s="26"/>
      <c r="L160" s="26"/>
      <c r="M160" s="26"/>
      <c r="N160" s="26"/>
    </row>
    <row r="161" spans="1:14" x14ac:dyDescent="0.3">
      <c r="A161" s="28">
        <v>4</v>
      </c>
      <c r="B161" s="61" t="s">
        <v>64</v>
      </c>
      <c r="C161" s="4"/>
      <c r="D161" s="57"/>
      <c r="E161" s="58"/>
      <c r="F161" s="58"/>
      <c r="G161" s="62" t="s">
        <v>63</v>
      </c>
      <c r="H161" s="5"/>
      <c r="I161" s="26"/>
      <c r="J161" s="26"/>
      <c r="K161" s="26"/>
      <c r="L161" s="26"/>
      <c r="M161" s="26"/>
      <c r="N161" s="26"/>
    </row>
    <row r="162" spans="1:14" x14ac:dyDescent="0.3">
      <c r="A162" s="28">
        <v>5</v>
      </c>
      <c r="B162" s="61" t="s">
        <v>64</v>
      </c>
      <c r="C162" s="4"/>
      <c r="D162" s="57"/>
      <c r="E162" s="58"/>
      <c r="F162" s="58"/>
      <c r="G162" s="62" t="s">
        <v>63</v>
      </c>
      <c r="H162" s="5"/>
      <c r="I162" s="26"/>
      <c r="J162" s="26"/>
      <c r="K162" s="26"/>
      <c r="L162" s="26"/>
      <c r="M162" s="26"/>
      <c r="N162" s="26"/>
    </row>
    <row r="163" spans="1:14" x14ac:dyDescent="0.3">
      <c r="A163" s="28">
        <v>6</v>
      </c>
      <c r="B163" s="61" t="s">
        <v>64</v>
      </c>
      <c r="C163" s="4"/>
      <c r="D163" s="57"/>
      <c r="E163" s="58"/>
      <c r="F163" s="58"/>
      <c r="G163" s="62" t="s">
        <v>63</v>
      </c>
      <c r="H163" s="5"/>
      <c r="I163" s="26"/>
      <c r="J163" s="26"/>
      <c r="K163" s="26"/>
      <c r="L163" s="26"/>
      <c r="M163" s="26"/>
      <c r="N163" s="26"/>
    </row>
    <row r="164" spans="1:14" x14ac:dyDescent="0.3">
      <c r="A164" s="28">
        <v>7</v>
      </c>
      <c r="B164" s="61" t="s">
        <v>64</v>
      </c>
      <c r="C164" s="4"/>
      <c r="D164" s="57"/>
      <c r="E164" s="58"/>
      <c r="F164" s="58"/>
      <c r="G164" s="62" t="s">
        <v>63</v>
      </c>
      <c r="H164" s="5"/>
      <c r="I164" s="26"/>
      <c r="J164" s="26"/>
      <c r="K164" s="26"/>
      <c r="L164" s="26"/>
      <c r="M164" s="26"/>
      <c r="N164" s="26"/>
    </row>
    <row r="165" spans="1:14" x14ac:dyDescent="0.3">
      <c r="A165" s="28">
        <v>8</v>
      </c>
      <c r="B165" s="61" t="s">
        <v>64</v>
      </c>
      <c r="C165" s="4"/>
      <c r="D165" s="57"/>
      <c r="E165" s="58"/>
      <c r="F165" s="58"/>
      <c r="G165" s="62" t="s">
        <v>63</v>
      </c>
      <c r="H165" s="5"/>
      <c r="I165" s="26"/>
      <c r="J165" s="26"/>
      <c r="K165" s="26"/>
      <c r="L165" s="26"/>
      <c r="M165" s="26"/>
      <c r="N165" s="26"/>
    </row>
    <row r="166" spans="1:14" x14ac:dyDescent="0.3">
      <c r="A166" s="28">
        <v>9</v>
      </c>
      <c r="B166" s="61" t="s">
        <v>64</v>
      </c>
      <c r="C166" s="82"/>
      <c r="D166" s="57"/>
      <c r="E166" s="58"/>
      <c r="F166" s="58"/>
      <c r="G166" s="62" t="s">
        <v>63</v>
      </c>
      <c r="H166" s="5"/>
      <c r="I166" s="26"/>
      <c r="J166" s="26"/>
      <c r="K166" s="26"/>
      <c r="L166" s="26"/>
      <c r="M166" s="26"/>
      <c r="N166" s="26"/>
    </row>
    <row r="167" spans="1:14" ht="15" thickBot="1" x14ac:dyDescent="0.35">
      <c r="A167" s="63">
        <v>10</v>
      </c>
      <c r="B167" s="64" t="s">
        <v>135</v>
      </c>
      <c r="C167" s="65"/>
      <c r="D167" s="66"/>
      <c r="E167" s="66"/>
      <c r="F167" s="66"/>
      <c r="G167" s="67"/>
      <c r="H167" s="85" t="e">
        <f>ROUND(H157/H158,2)</f>
        <v>#DIV/0!</v>
      </c>
      <c r="I167" s="26"/>
      <c r="J167" s="26"/>
      <c r="K167" s="26"/>
      <c r="L167" s="26"/>
      <c r="M167" s="26"/>
      <c r="N167" s="26"/>
    </row>
    <row r="168" spans="1:14" ht="15" thickTop="1" x14ac:dyDescent="0.3">
      <c r="A168" s="26"/>
      <c r="B168" s="26"/>
      <c r="C168" s="26"/>
      <c r="D168" s="26"/>
      <c r="E168" s="26"/>
      <c r="F168" s="26"/>
      <c r="G168" s="26"/>
      <c r="H168" s="26"/>
      <c r="I168" s="26"/>
      <c r="J168" s="26"/>
      <c r="K168" s="26"/>
      <c r="L168" s="26"/>
      <c r="M168" s="26"/>
      <c r="N168" s="26"/>
    </row>
    <row r="169" spans="1:14" x14ac:dyDescent="0.3">
      <c r="A169" s="26"/>
      <c r="B169" s="26"/>
      <c r="C169" s="26"/>
      <c r="D169" s="26"/>
      <c r="E169" s="26"/>
      <c r="F169" s="26"/>
      <c r="G169" s="26"/>
      <c r="H169" s="26"/>
      <c r="I169" s="26"/>
      <c r="J169" s="26"/>
      <c r="K169" s="26"/>
      <c r="L169" s="26"/>
      <c r="M169" s="26"/>
      <c r="N169" s="26"/>
    </row>
    <row r="170" spans="1:14" x14ac:dyDescent="0.3">
      <c r="A170" s="26"/>
      <c r="B170" s="26"/>
      <c r="C170" s="26"/>
      <c r="D170" s="26"/>
      <c r="E170" s="26"/>
      <c r="F170" s="26"/>
      <c r="G170" s="26"/>
      <c r="H170" s="26"/>
      <c r="I170" s="26"/>
      <c r="J170" s="26"/>
      <c r="K170" s="26"/>
      <c r="L170" s="26"/>
      <c r="M170" s="26"/>
      <c r="N170" s="26"/>
    </row>
    <row r="171" spans="1:14" x14ac:dyDescent="0.3">
      <c r="A171" s="26"/>
      <c r="B171" s="26"/>
    </row>
    <row r="172" spans="1:14" x14ac:dyDescent="0.3">
      <c r="A172" s="26"/>
      <c r="B172" s="26"/>
    </row>
    <row r="173" spans="1:14" x14ac:dyDescent="0.3">
      <c r="A173" s="26"/>
      <c r="B173" s="26"/>
    </row>
    <row r="174" spans="1:14" x14ac:dyDescent="0.3">
      <c r="A174" s="26"/>
      <c r="B174" s="26"/>
    </row>
    <row r="175" spans="1:14" x14ac:dyDescent="0.3">
      <c r="A175" s="26"/>
      <c r="B175" s="26"/>
    </row>
    <row r="176" spans="1:14" x14ac:dyDescent="0.3">
      <c r="A176" s="26"/>
      <c r="B176" s="26"/>
    </row>
    <row r="177" spans="1:2" x14ac:dyDescent="0.3">
      <c r="A177" s="26"/>
      <c r="B177" s="26"/>
    </row>
    <row r="178" spans="1:2" x14ac:dyDescent="0.3">
      <c r="A178" s="26"/>
      <c r="B178" s="26"/>
    </row>
    <row r="179" spans="1:2" x14ac:dyDescent="0.3">
      <c r="A179" s="26"/>
      <c r="B179" s="26"/>
    </row>
    <row r="180" spans="1:2" x14ac:dyDescent="0.3">
      <c r="A180" s="26"/>
      <c r="B180" s="26"/>
    </row>
    <row r="181" spans="1:2" x14ac:dyDescent="0.3">
      <c r="A181" s="26"/>
      <c r="B181" s="26"/>
    </row>
    <row r="182" spans="1:2" x14ac:dyDescent="0.3">
      <c r="A182" s="26"/>
      <c r="B182" s="26"/>
    </row>
    <row r="183" spans="1:2" x14ac:dyDescent="0.3">
      <c r="A183" s="26"/>
      <c r="B183" s="26"/>
    </row>
    <row r="184" spans="1:2" x14ac:dyDescent="0.3">
      <c r="A184" s="26"/>
      <c r="B184" s="26"/>
    </row>
    <row r="185" spans="1:2" x14ac:dyDescent="0.3">
      <c r="A185" s="26"/>
      <c r="B185" s="26"/>
    </row>
    <row r="186" spans="1:2" x14ac:dyDescent="0.3">
      <c r="A186" s="26"/>
      <c r="B186" s="26"/>
    </row>
    <row r="187" spans="1:2" x14ac:dyDescent="0.3">
      <c r="A187" s="26"/>
      <c r="B187" s="26"/>
    </row>
    <row r="188" spans="1:2" x14ac:dyDescent="0.3">
      <c r="A188" s="26"/>
      <c r="B188" s="26"/>
    </row>
    <row r="189" spans="1:2" x14ac:dyDescent="0.3">
      <c r="A189" s="26"/>
      <c r="B189" s="26"/>
    </row>
    <row r="190" spans="1:2" x14ac:dyDescent="0.3">
      <c r="A190" s="26"/>
      <c r="B190" s="26"/>
    </row>
    <row r="191" spans="1:2" x14ac:dyDescent="0.3">
      <c r="A191" s="26"/>
      <c r="B191" s="26"/>
    </row>
    <row r="192" spans="1:2" x14ac:dyDescent="0.3">
      <c r="A192" s="31" t="s">
        <v>140</v>
      </c>
      <c r="B192" s="26"/>
    </row>
    <row r="193" spans="1:2" x14ac:dyDescent="0.3">
      <c r="A193" s="31" t="s">
        <v>141</v>
      </c>
      <c r="B193" s="26"/>
    </row>
    <row r="194" spans="1:2" x14ac:dyDescent="0.3">
      <c r="A194" s="26"/>
      <c r="B194" s="26"/>
    </row>
    <row r="195" spans="1:2" x14ac:dyDescent="0.3">
      <c r="A195" t="s">
        <v>72</v>
      </c>
      <c r="B195" t="s">
        <v>72</v>
      </c>
    </row>
    <row r="196" spans="1:2" x14ac:dyDescent="0.3">
      <c r="A196" t="s">
        <v>58</v>
      </c>
      <c r="B196" t="s">
        <v>58</v>
      </c>
    </row>
    <row r="197" spans="1:2" x14ac:dyDescent="0.3">
      <c r="A197" s="31" t="s">
        <v>111</v>
      </c>
      <c r="B197" s="31" t="s">
        <v>111</v>
      </c>
    </row>
    <row r="198" spans="1:2" x14ac:dyDescent="0.3">
      <c r="A198" s="31" t="s">
        <v>112</v>
      </c>
      <c r="B198" s="31" t="s">
        <v>112</v>
      </c>
    </row>
    <row r="199" spans="1:2" x14ac:dyDescent="0.3">
      <c r="A199"/>
      <c r="B199"/>
    </row>
    <row r="200" spans="1:2" x14ac:dyDescent="0.3">
      <c r="A200" t="s">
        <v>73</v>
      </c>
      <c r="B200" t="s">
        <v>73</v>
      </c>
    </row>
    <row r="201" spans="1:2" x14ac:dyDescent="0.3">
      <c r="A201" t="s">
        <v>74</v>
      </c>
      <c r="B201" t="s">
        <v>74</v>
      </c>
    </row>
    <row r="202" spans="1:2" x14ac:dyDescent="0.3">
      <c r="A202" t="s">
        <v>75</v>
      </c>
      <c r="B202" t="s">
        <v>75</v>
      </c>
    </row>
    <row r="203" spans="1:2" x14ac:dyDescent="0.3">
      <c r="A203" t="s">
        <v>76</v>
      </c>
      <c r="B203" t="s">
        <v>76</v>
      </c>
    </row>
    <row r="204" spans="1:2" x14ac:dyDescent="0.3">
      <c r="A204" t="s">
        <v>77</v>
      </c>
      <c r="B204" t="s">
        <v>77</v>
      </c>
    </row>
    <row r="205" spans="1:2" x14ac:dyDescent="0.3">
      <c r="A205" t="s">
        <v>78</v>
      </c>
      <c r="B205" t="s">
        <v>78</v>
      </c>
    </row>
    <row r="206" spans="1:2" x14ac:dyDescent="0.3">
      <c r="A206" t="s">
        <v>79</v>
      </c>
      <c r="B206" t="s">
        <v>79</v>
      </c>
    </row>
    <row r="207" spans="1:2" x14ac:dyDescent="0.3">
      <c r="A207" t="s">
        <v>80</v>
      </c>
      <c r="B207" t="s">
        <v>80</v>
      </c>
    </row>
    <row r="208" spans="1:2" x14ac:dyDescent="0.3">
      <c r="A208" t="s">
        <v>81</v>
      </c>
      <c r="B208" t="s">
        <v>81</v>
      </c>
    </row>
    <row r="209" spans="1:2" x14ac:dyDescent="0.3">
      <c r="A209" t="s">
        <v>82</v>
      </c>
      <c r="B209" t="s">
        <v>82</v>
      </c>
    </row>
    <row r="210" spans="1:2" x14ac:dyDescent="0.3">
      <c r="A210" t="s">
        <v>83</v>
      </c>
      <c r="B210" t="s">
        <v>83</v>
      </c>
    </row>
    <row r="211" spans="1:2" x14ac:dyDescent="0.3">
      <c r="A211" t="s">
        <v>84</v>
      </c>
      <c r="B211" t="s">
        <v>84</v>
      </c>
    </row>
    <row r="212" spans="1:2" x14ac:dyDescent="0.3">
      <c r="A212" t="s">
        <v>85</v>
      </c>
      <c r="B212" t="s">
        <v>85</v>
      </c>
    </row>
    <row r="213" spans="1:2" x14ac:dyDescent="0.3">
      <c r="A213" t="s">
        <v>86</v>
      </c>
      <c r="B213" t="s">
        <v>86</v>
      </c>
    </row>
    <row r="214" spans="1:2" x14ac:dyDescent="0.3">
      <c r="A214" t="s">
        <v>87</v>
      </c>
      <c r="B214" t="s">
        <v>87</v>
      </c>
    </row>
    <row r="215" spans="1:2" x14ac:dyDescent="0.3">
      <c r="A215" t="s">
        <v>88</v>
      </c>
      <c r="B215" t="s">
        <v>88</v>
      </c>
    </row>
    <row r="216" spans="1:2" x14ac:dyDescent="0.3">
      <c r="A216" t="s">
        <v>89</v>
      </c>
      <c r="B216" t="s">
        <v>89</v>
      </c>
    </row>
    <row r="217" spans="1:2" x14ac:dyDescent="0.3">
      <c r="A217" t="s">
        <v>90</v>
      </c>
      <c r="B217" t="s">
        <v>90</v>
      </c>
    </row>
    <row r="218" spans="1:2" x14ac:dyDescent="0.3">
      <c r="A218" t="s">
        <v>91</v>
      </c>
      <c r="B218" t="s">
        <v>91</v>
      </c>
    </row>
    <row r="219" spans="1:2" x14ac:dyDescent="0.3">
      <c r="A219" t="s">
        <v>92</v>
      </c>
      <c r="B219" t="s">
        <v>92</v>
      </c>
    </row>
    <row r="220" spans="1:2" x14ac:dyDescent="0.3">
      <c r="A220" t="s">
        <v>93</v>
      </c>
      <c r="B220" t="s">
        <v>93</v>
      </c>
    </row>
    <row r="221" spans="1:2" x14ac:dyDescent="0.3">
      <c r="A221" s="26"/>
      <c r="B221" s="26"/>
    </row>
    <row r="222" spans="1:2" x14ac:dyDescent="0.3">
      <c r="A222" s="26" t="s">
        <v>148</v>
      </c>
      <c r="B222" s="26"/>
    </row>
    <row r="223" spans="1:2" x14ac:dyDescent="0.3">
      <c r="A223" s="12" t="s">
        <v>149</v>
      </c>
    </row>
  </sheetData>
  <sheetProtection sheet="1" selectLockedCells="1"/>
  <mergeCells count="27">
    <mergeCell ref="D12:G12"/>
    <mergeCell ref="D13:G13"/>
    <mergeCell ref="D14:G14"/>
    <mergeCell ref="C11:H11"/>
    <mergeCell ref="C5:H5"/>
    <mergeCell ref="C6:H6"/>
    <mergeCell ref="C7:H7"/>
    <mergeCell ref="C8:H8"/>
    <mergeCell ref="C9:H9"/>
    <mergeCell ref="C10:H10"/>
    <mergeCell ref="C15:H15"/>
    <mergeCell ref="C16:H16"/>
    <mergeCell ref="C17:H17"/>
    <mergeCell ref="C25:C28"/>
    <mergeCell ref="D25:D28"/>
    <mergeCell ref="E25:E28"/>
    <mergeCell ref="F25:F28"/>
    <mergeCell ref="G25:G28"/>
    <mergeCell ref="H25:H28"/>
    <mergeCell ref="C18:H18"/>
    <mergeCell ref="C19:H19"/>
    <mergeCell ref="K25:K28"/>
    <mergeCell ref="L25:L28"/>
    <mergeCell ref="M25:M28"/>
    <mergeCell ref="B27:B28"/>
    <mergeCell ref="J25:J28"/>
    <mergeCell ref="I25:I28"/>
  </mergeCells>
  <conditionalFormatting sqref="E29:E153">
    <cfRule type="expression" dxfId="0" priority="9">
      <formula>AND(#REF!="",$D29&lt;&gt;"")</formula>
    </cfRule>
  </conditionalFormatting>
  <dataValidations count="4">
    <dataValidation type="list" allowBlank="1" showInputMessage="1" showErrorMessage="1" sqref="C20:H21" xr:uid="{00000000-0002-0000-0100-000000000000}">
      <formula1>$A$177:$A$195</formula1>
    </dataValidation>
    <dataValidation type="list" allowBlank="1" showInputMessage="1" showErrorMessage="1" sqref="H12" xr:uid="{00000000-0002-0000-0100-000001000000}">
      <formula1>$A$194:$A$198</formula1>
    </dataValidation>
    <dataValidation type="list" allowBlank="1" showInputMessage="1" showErrorMessage="1" sqref="C160:C166 C15:H15" xr:uid="{00000000-0002-0000-0100-000002000000}">
      <formula1>$A$200:$A$220</formula1>
    </dataValidation>
    <dataValidation type="list" allowBlank="1" showInputMessage="1" showErrorMessage="1" sqref="C16:H19" xr:uid="{00000000-0002-0000-0100-000003000000}">
      <formula1>$A$199:$A$220</formula1>
    </dataValidation>
  </dataValidations>
  <pageMargins left="0.45" right="0.2" top="0.25" bottom="0.25" header="0.05" footer="0.05"/>
  <pageSetup scale="2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J20"/>
  <sheetViews>
    <sheetView zoomScaleNormal="100" zoomScaleSheetLayoutView="80" workbookViewId="0">
      <selection activeCell="K13" sqref="K13"/>
    </sheetView>
  </sheetViews>
  <sheetFormatPr defaultColWidth="9.109375" defaultRowHeight="14.4" x14ac:dyDescent="0.3"/>
  <cols>
    <col min="1" max="9" width="10.5546875" style="73" customWidth="1"/>
    <col min="10" max="16384" width="9.109375" style="73"/>
  </cols>
  <sheetData>
    <row r="1" spans="1:10" x14ac:dyDescent="0.3">
      <c r="A1" s="88" t="s">
        <v>170</v>
      </c>
      <c r="B1" s="89"/>
      <c r="C1" s="89"/>
      <c r="D1" s="89"/>
      <c r="E1" s="89"/>
      <c r="F1" s="89"/>
      <c r="G1" s="89"/>
      <c r="H1" s="89"/>
      <c r="I1" s="89"/>
      <c r="J1"/>
    </row>
    <row r="2" spans="1:10" x14ac:dyDescent="0.3">
      <c r="A2" s="88" t="s">
        <v>143</v>
      </c>
      <c r="B2" s="89"/>
      <c r="C2" s="89"/>
      <c r="D2" s="89"/>
      <c r="E2" s="89"/>
      <c r="F2" s="89"/>
      <c r="G2" s="89"/>
      <c r="H2" s="89"/>
      <c r="I2" s="89"/>
      <c r="J2"/>
    </row>
    <row r="3" spans="1:10" ht="8.6999999999999993" customHeight="1" x14ac:dyDescent="0.3">
      <c r="A3" s="90"/>
      <c r="B3" s="90"/>
      <c r="C3" s="90"/>
      <c r="D3" s="90"/>
      <c r="E3" s="90"/>
      <c r="F3" s="90"/>
      <c r="G3" s="90"/>
      <c r="H3" s="90"/>
      <c r="I3" s="90"/>
      <c r="J3"/>
    </row>
    <row r="4" spans="1:10" ht="66.75" customHeight="1" x14ac:dyDescent="0.3">
      <c r="A4" s="143" t="s">
        <v>29</v>
      </c>
      <c r="B4" s="143"/>
      <c r="C4" s="143"/>
      <c r="D4" s="143"/>
      <c r="E4" s="143"/>
      <c r="F4" s="143"/>
      <c r="G4" s="143"/>
      <c r="H4" s="143"/>
      <c r="I4" s="143"/>
      <c r="J4"/>
    </row>
    <row r="5" spans="1:10" ht="9.75" customHeight="1" x14ac:dyDescent="0.3">
      <c r="A5" s="90"/>
      <c r="B5" s="90"/>
      <c r="C5" s="90"/>
      <c r="D5" s="90"/>
      <c r="E5" s="90"/>
      <c r="F5" s="90"/>
      <c r="G5" s="90"/>
      <c r="H5" s="90"/>
      <c r="I5" s="90"/>
      <c r="J5"/>
    </row>
    <row r="6" spans="1:10" ht="45" customHeight="1" x14ac:dyDescent="0.3">
      <c r="A6" s="105" t="s">
        <v>20</v>
      </c>
      <c r="B6" s="105"/>
      <c r="C6" s="105"/>
      <c r="D6" s="105"/>
      <c r="E6" s="105"/>
      <c r="F6" s="105"/>
      <c r="G6" s="105"/>
      <c r="H6" s="105"/>
      <c r="I6" s="105"/>
      <c r="J6"/>
    </row>
    <row r="7" spans="1:10" ht="9.4499999999999993" customHeight="1" x14ac:dyDescent="0.3">
      <c r="A7" s="90"/>
      <c r="B7" s="90"/>
      <c r="C7" s="90"/>
      <c r="D7" s="90"/>
      <c r="E7" s="90"/>
      <c r="F7" s="90"/>
      <c r="G7" s="90"/>
      <c r="H7" s="90"/>
      <c r="I7" s="90"/>
      <c r="J7"/>
    </row>
    <row r="8" spans="1:10" ht="45.75" customHeight="1" x14ac:dyDescent="0.3">
      <c r="A8" s="105" t="s">
        <v>30</v>
      </c>
      <c r="B8" s="105"/>
      <c r="C8" s="105"/>
      <c r="D8" s="105"/>
      <c r="E8" s="105"/>
      <c r="F8" s="105"/>
      <c r="G8" s="105"/>
      <c r="H8" s="105"/>
      <c r="I8" s="105"/>
      <c r="J8"/>
    </row>
    <row r="9" spans="1:10" ht="11.4" customHeight="1" x14ac:dyDescent="0.3">
      <c r="A9" s="87"/>
      <c r="B9" s="87"/>
      <c r="C9" s="87"/>
      <c r="D9" s="87"/>
      <c r="E9" s="87"/>
      <c r="F9" s="87"/>
      <c r="G9" s="87"/>
      <c r="H9" s="87"/>
      <c r="I9" s="87"/>
      <c r="J9"/>
    </row>
    <row r="10" spans="1:10" ht="12" customHeight="1" x14ac:dyDescent="0.3">
      <c r="A10" s="87"/>
      <c r="B10" s="87"/>
      <c r="C10" s="87"/>
      <c r="D10" s="87"/>
      <c r="E10" s="87"/>
      <c r="F10" s="87"/>
      <c r="G10" s="87"/>
      <c r="H10" s="87"/>
      <c r="I10" s="87"/>
      <c r="J10"/>
    </row>
    <row r="11" spans="1:10" ht="9.4499999999999993" customHeight="1" x14ac:dyDescent="0.3">
      <c r="A11" s="87"/>
      <c r="B11" s="87"/>
      <c r="C11" s="87"/>
      <c r="D11" s="87"/>
      <c r="E11" s="87"/>
      <c r="F11" s="87"/>
      <c r="G11" s="87"/>
      <c r="H11" s="87"/>
      <c r="I11" s="87"/>
      <c r="J11"/>
    </row>
    <row r="12" spans="1:10" ht="102.75" customHeight="1" x14ac:dyDescent="0.3">
      <c r="A12" s="143" t="s">
        <v>171</v>
      </c>
      <c r="B12" s="143"/>
      <c r="C12" s="143"/>
      <c r="D12" s="143"/>
      <c r="E12" s="143"/>
      <c r="F12" s="143"/>
      <c r="G12" s="143"/>
      <c r="H12" s="143"/>
      <c r="I12" s="143"/>
      <c r="J12"/>
    </row>
    <row r="13" spans="1:10" ht="9" customHeight="1" x14ac:dyDescent="0.3">
      <c r="A13" s="90"/>
      <c r="B13" s="90"/>
      <c r="C13" s="90"/>
      <c r="D13" s="90"/>
      <c r="E13" s="90"/>
      <c r="F13" s="90"/>
      <c r="G13" s="90"/>
      <c r="H13" s="90"/>
      <c r="I13" s="90"/>
      <c r="J13"/>
    </row>
    <row r="14" spans="1:10" ht="54.75" customHeight="1" x14ac:dyDescent="0.3">
      <c r="A14" s="105" t="s">
        <v>146</v>
      </c>
      <c r="B14" s="105"/>
      <c r="C14" s="105"/>
      <c r="D14" s="105"/>
      <c r="E14" s="105"/>
      <c r="F14" s="105"/>
      <c r="G14" s="105"/>
      <c r="H14" s="105"/>
      <c r="I14" s="105"/>
      <c r="J14"/>
    </row>
    <row r="15" spans="1:10" ht="7.2" customHeight="1" x14ac:dyDescent="0.3">
      <c r="A15" t="s">
        <v>21</v>
      </c>
      <c r="B15"/>
      <c r="C15"/>
      <c r="D15"/>
      <c r="E15"/>
      <c r="F15"/>
      <c r="G15"/>
      <c r="H15"/>
      <c r="I15"/>
      <c r="J15"/>
    </row>
    <row r="16" spans="1:10" ht="14.25" customHeight="1" x14ac:dyDescent="0.3">
      <c r="A16" s="15" t="s">
        <v>22</v>
      </c>
      <c r="B16" s="16"/>
      <c r="C16" s="16"/>
      <c r="D16" s="16"/>
      <c r="E16" s="16"/>
      <c r="F16" s="16"/>
      <c r="G16" s="16"/>
      <c r="H16" s="16"/>
      <c r="I16" s="16"/>
      <c r="J16"/>
    </row>
    <row r="17" spans="1:10" x14ac:dyDescent="0.3">
      <c r="A17" s="142" t="s">
        <v>162</v>
      </c>
      <c r="B17" s="142"/>
      <c r="C17" s="142"/>
      <c r="D17" s="142"/>
      <c r="E17" s="142"/>
      <c r="F17" s="142"/>
      <c r="G17" s="142"/>
      <c r="H17" s="142"/>
      <c r="I17" s="142"/>
      <c r="J17"/>
    </row>
    <row r="18" spans="1:10" ht="5.7" customHeight="1" x14ac:dyDescent="0.3">
      <c r="A18"/>
      <c r="B18"/>
      <c r="C18"/>
      <c r="D18"/>
      <c r="E18"/>
      <c r="F18"/>
      <c r="G18"/>
      <c r="H18"/>
      <c r="I18"/>
      <c r="J18"/>
    </row>
    <row r="19" spans="1:10" s="77" customFormat="1" x14ac:dyDescent="0.3">
      <c r="A19" s="17"/>
      <c r="B19" s="17"/>
      <c r="C19" s="17"/>
      <c r="D19" s="17"/>
      <c r="E19" s="17"/>
      <c r="F19" s="17"/>
      <c r="G19" s="17"/>
      <c r="H19" s="17"/>
      <c r="I19" s="17"/>
      <c r="J19" s="17"/>
    </row>
    <row r="20" spans="1:10" x14ac:dyDescent="0.3">
      <c r="A20"/>
      <c r="B20"/>
      <c r="C20"/>
      <c r="D20"/>
      <c r="E20"/>
      <c r="F20"/>
      <c r="G20"/>
      <c r="H20"/>
      <c r="I20"/>
      <c r="J20"/>
    </row>
  </sheetData>
  <sheetProtection sheet="1" selectLockedCells="1"/>
  <mergeCells count="6">
    <mergeCell ref="A17:I17"/>
    <mergeCell ref="A4:I4"/>
    <mergeCell ref="A6:I6"/>
    <mergeCell ref="A8:I8"/>
    <mergeCell ref="A14:I14"/>
    <mergeCell ref="A12:I12"/>
  </mergeCells>
  <hyperlinks>
    <hyperlink ref="A17" r:id="rId1" xr:uid="{00000000-0004-0000-0200-000000000000}"/>
  </hyperlinks>
  <pageMargins left="0.45" right="0.45" top="0.75" bottom="0.75" header="0.3" footer="0.3"/>
  <pageSetup orientation="portrait" r:id="rId2"/>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K49"/>
  <sheetViews>
    <sheetView topLeftCell="A19" zoomScaleNormal="100" zoomScaleSheetLayoutView="100" zoomScalePageLayoutView="85" workbookViewId="0">
      <selection activeCell="L45" sqref="L45"/>
    </sheetView>
  </sheetViews>
  <sheetFormatPr defaultColWidth="9.109375" defaultRowHeight="14.4" x14ac:dyDescent="0.3"/>
  <cols>
    <col min="1" max="1" width="28.109375" style="73" bestFit="1" customWidth="1"/>
    <col min="2" max="2" width="1.5546875" style="73" customWidth="1"/>
    <col min="3" max="3" width="14" style="73" customWidth="1"/>
    <col min="4" max="4" width="10.6640625" style="73" customWidth="1"/>
    <col min="5" max="6" width="9.109375" style="73"/>
    <col min="7" max="9" width="8" style="73" customWidth="1"/>
    <col min="10" max="10" width="9.109375" style="73" customWidth="1"/>
    <col min="11" max="16384" width="9.109375" style="73"/>
  </cols>
  <sheetData>
    <row r="1" spans="1:11" x14ac:dyDescent="0.3">
      <c r="A1" s="94" t="s">
        <v>172</v>
      </c>
      <c r="B1" s="16"/>
      <c r="C1" s="16"/>
      <c r="D1" s="16"/>
      <c r="E1" s="16"/>
      <c r="F1" s="16"/>
      <c r="G1" s="16"/>
      <c r="H1" s="16"/>
      <c r="I1" s="16"/>
      <c r="J1"/>
      <c r="K1"/>
    </row>
    <row r="2" spans="1:11" x14ac:dyDescent="0.3">
      <c r="A2" s="16" t="s">
        <v>142</v>
      </c>
      <c r="B2" s="16"/>
      <c r="C2" s="16"/>
      <c r="D2" s="16"/>
      <c r="E2" s="16"/>
      <c r="F2" s="16"/>
      <c r="G2" s="16"/>
      <c r="H2" s="16"/>
      <c r="I2" s="16"/>
      <c r="J2"/>
      <c r="K2"/>
    </row>
    <row r="3" spans="1:11" ht="4.95" customHeight="1" x14ac:dyDescent="0.3">
      <c r="A3"/>
      <c r="B3"/>
      <c r="C3"/>
      <c r="D3"/>
      <c r="E3"/>
      <c r="F3"/>
      <c r="G3"/>
      <c r="H3"/>
      <c r="I3"/>
      <c r="J3"/>
      <c r="K3"/>
    </row>
    <row r="4" spans="1:11" x14ac:dyDescent="0.3">
      <c r="A4" t="s">
        <v>6</v>
      </c>
      <c r="B4"/>
      <c r="C4"/>
      <c r="D4"/>
      <c r="E4"/>
      <c r="F4"/>
      <c r="G4"/>
      <c r="H4"/>
      <c r="I4"/>
      <c r="J4"/>
      <c r="K4"/>
    </row>
    <row r="5" spans="1:11" ht="4.95" customHeight="1" x14ac:dyDescent="0.3">
      <c r="A5"/>
      <c r="B5"/>
      <c r="C5"/>
      <c r="D5"/>
      <c r="E5"/>
      <c r="F5"/>
      <c r="G5"/>
      <c r="H5"/>
      <c r="I5"/>
      <c r="J5"/>
      <c r="K5"/>
    </row>
    <row r="6" spans="1:11" x14ac:dyDescent="0.3">
      <c r="A6" t="s">
        <v>18</v>
      </c>
      <c r="B6"/>
      <c r="C6" s="148">
        <f>'Vendor Worksheet'!C5:H5</f>
        <v>0</v>
      </c>
      <c r="D6" s="149"/>
      <c r="E6" s="149"/>
      <c r="F6" s="150"/>
      <c r="G6"/>
      <c r="H6"/>
      <c r="I6"/>
      <c r="J6"/>
      <c r="K6"/>
    </row>
    <row r="7" spans="1:11" x14ac:dyDescent="0.3">
      <c r="A7" t="s">
        <v>1</v>
      </c>
      <c r="B7" s="18"/>
      <c r="C7" s="74">
        <f>'Vendor Worksheet'!C6:H6</f>
        <v>0</v>
      </c>
      <c r="D7"/>
      <c r="E7"/>
      <c r="F7"/>
      <c r="G7"/>
      <c r="H7"/>
      <c r="I7"/>
      <c r="J7"/>
      <c r="K7"/>
    </row>
    <row r="8" spans="1:11" x14ac:dyDescent="0.3">
      <c r="A8" t="s">
        <v>5</v>
      </c>
      <c r="B8" s="18"/>
      <c r="C8" s="74">
        <f>'Vendor Worksheet'!C7:H7</f>
        <v>0</v>
      </c>
      <c r="D8"/>
      <c r="E8"/>
      <c r="F8"/>
      <c r="G8"/>
      <c r="H8"/>
      <c r="I8"/>
      <c r="J8"/>
      <c r="K8"/>
    </row>
    <row r="9" spans="1:11" ht="4.95" customHeight="1" x14ac:dyDescent="0.3">
      <c r="A9"/>
      <c r="B9" s="19"/>
      <c r="C9" s="20"/>
      <c r="D9"/>
      <c r="E9"/>
      <c r="F9"/>
      <c r="G9"/>
      <c r="H9"/>
      <c r="I9"/>
      <c r="J9"/>
      <c r="K9"/>
    </row>
    <row r="10" spans="1:11" x14ac:dyDescent="0.3">
      <c r="A10" t="s">
        <v>7</v>
      </c>
      <c r="B10" s="19"/>
      <c r="C10" s="144"/>
      <c r="D10" s="145"/>
      <c r="E10" s="145"/>
      <c r="F10" s="146"/>
      <c r="G10"/>
      <c r="H10"/>
      <c r="I10"/>
      <c r="J10"/>
      <c r="K10"/>
    </row>
    <row r="11" spans="1:11" x14ac:dyDescent="0.3">
      <c r="A11"/>
      <c r="B11" s="19"/>
      <c r="C11" s="144"/>
      <c r="D11" s="145"/>
      <c r="E11" s="145"/>
      <c r="F11" s="146"/>
      <c r="G11"/>
      <c r="H11"/>
      <c r="I11"/>
      <c r="J11"/>
      <c r="K11"/>
    </row>
    <row r="12" spans="1:11" x14ac:dyDescent="0.3">
      <c r="A12"/>
      <c r="B12" s="19"/>
      <c r="C12" s="144"/>
      <c r="D12" s="145"/>
      <c r="E12" s="145"/>
      <c r="F12" s="146"/>
      <c r="G12"/>
      <c r="H12"/>
      <c r="I12"/>
      <c r="J12"/>
      <c r="K12"/>
    </row>
    <row r="13" spans="1:11" x14ac:dyDescent="0.3">
      <c r="A13"/>
      <c r="B13" s="19"/>
      <c r="C13" s="144"/>
      <c r="D13" s="145"/>
      <c r="E13" s="145"/>
      <c r="F13" s="146"/>
      <c r="G13"/>
      <c r="H13"/>
      <c r="I13"/>
      <c r="J13"/>
      <c r="K13"/>
    </row>
    <row r="14" spans="1:11" ht="4.95" customHeight="1" x14ac:dyDescent="0.3">
      <c r="A14"/>
      <c r="B14" s="19"/>
      <c r="C14" s="21"/>
      <c r="D14"/>
      <c r="E14"/>
      <c r="F14"/>
      <c r="G14"/>
      <c r="H14"/>
      <c r="I14"/>
      <c r="J14"/>
      <c r="K14"/>
    </row>
    <row r="15" spans="1:11" x14ac:dyDescent="0.3">
      <c r="A15" t="s">
        <v>8</v>
      </c>
      <c r="B15" s="19"/>
      <c r="C15" s="144"/>
      <c r="D15" s="145"/>
      <c r="E15" s="145"/>
      <c r="F15" s="146"/>
      <c r="G15"/>
      <c r="H15"/>
      <c r="I15"/>
      <c r="J15"/>
      <c r="K15"/>
    </row>
    <row r="16" spans="1:11" x14ac:dyDescent="0.3">
      <c r="A16" s="22" t="s">
        <v>9</v>
      </c>
      <c r="B16" s="19"/>
      <c r="C16" s="144"/>
      <c r="D16" s="145"/>
      <c r="E16" s="145"/>
      <c r="F16" s="146"/>
      <c r="G16"/>
      <c r="H16"/>
      <c r="I16"/>
      <c r="J16"/>
      <c r="K16"/>
    </row>
    <row r="17" spans="1:11" x14ac:dyDescent="0.3">
      <c r="A17"/>
      <c r="B17" s="19"/>
      <c r="C17" s="144"/>
      <c r="D17" s="145"/>
      <c r="E17" s="145"/>
      <c r="F17" s="146"/>
      <c r="G17"/>
      <c r="H17"/>
      <c r="I17"/>
      <c r="J17"/>
      <c r="K17"/>
    </row>
    <row r="18" spans="1:11" x14ac:dyDescent="0.3">
      <c r="A18"/>
      <c r="B18" s="19"/>
      <c r="C18" s="144"/>
      <c r="D18" s="145"/>
      <c r="E18" s="145"/>
      <c r="F18" s="146"/>
      <c r="G18"/>
      <c r="H18"/>
      <c r="I18"/>
      <c r="J18"/>
      <c r="K18"/>
    </row>
    <row r="19" spans="1:11" ht="5.4" customHeight="1" x14ac:dyDescent="0.3">
      <c r="A19"/>
      <c r="B19" s="19"/>
      <c r="C19" s="20"/>
      <c r="D19"/>
      <c r="E19"/>
      <c r="F19"/>
      <c r="G19"/>
      <c r="H19"/>
      <c r="I19"/>
      <c r="J19"/>
      <c r="K19"/>
    </row>
    <row r="20" spans="1:11" x14ac:dyDescent="0.3">
      <c r="A20" t="s">
        <v>10</v>
      </c>
      <c r="B20"/>
      <c r="C20"/>
      <c r="D20"/>
      <c r="E20"/>
      <c r="F20"/>
      <c r="G20"/>
      <c r="H20"/>
      <c r="I20"/>
      <c r="J20"/>
      <c r="K20"/>
    </row>
    <row r="21" spans="1:11" ht="12" customHeight="1" x14ac:dyDescent="0.3">
      <c r="A21"/>
      <c r="B21"/>
      <c r="C21" t="s">
        <v>11</v>
      </c>
      <c r="D21"/>
      <c r="E21"/>
      <c r="F21"/>
      <c r="G21"/>
      <c r="H21"/>
      <c r="I21"/>
      <c r="J21"/>
      <c r="K21"/>
    </row>
    <row r="22" spans="1:11" x14ac:dyDescent="0.3">
      <c r="A22" t="s">
        <v>12</v>
      </c>
      <c r="B22"/>
      <c r="C22" s="144"/>
      <c r="D22" s="145"/>
      <c r="E22" s="145"/>
      <c r="F22" s="146"/>
      <c r="G22"/>
      <c r="H22"/>
      <c r="I22"/>
      <c r="J22"/>
      <c r="K22"/>
    </row>
    <row r="23" spans="1:11" x14ac:dyDescent="0.3">
      <c r="A23" t="s">
        <v>13</v>
      </c>
      <c r="B23"/>
      <c r="C23" s="144"/>
      <c r="D23" s="145"/>
      <c r="E23" s="145"/>
      <c r="F23" s="146"/>
      <c r="G23"/>
      <c r="H23"/>
      <c r="I23"/>
      <c r="J23"/>
      <c r="K23"/>
    </row>
    <row r="24" spans="1:11" x14ac:dyDescent="0.3">
      <c r="A24" t="s">
        <v>14</v>
      </c>
      <c r="B24"/>
      <c r="C24" s="144"/>
      <c r="D24" s="145"/>
      <c r="E24" s="145"/>
      <c r="F24" s="146"/>
      <c r="G24"/>
      <c r="H24"/>
      <c r="I24"/>
      <c r="J24"/>
      <c r="K24"/>
    </row>
    <row r="25" spans="1:11" x14ac:dyDescent="0.3">
      <c r="A25" t="s">
        <v>15</v>
      </c>
      <c r="B25"/>
      <c r="C25" s="144"/>
      <c r="D25" s="145"/>
      <c r="E25" s="145"/>
      <c r="F25" s="146"/>
      <c r="G25"/>
      <c r="H25"/>
      <c r="I25"/>
      <c r="J25"/>
      <c r="K25"/>
    </row>
    <row r="26" spans="1:11" ht="4.95" customHeight="1" x14ac:dyDescent="0.3">
      <c r="A26"/>
      <c r="B26"/>
      <c r="C26"/>
      <c r="D26"/>
      <c r="E26"/>
      <c r="F26"/>
      <c r="G26"/>
      <c r="H26"/>
      <c r="I26"/>
      <c r="J26"/>
      <c r="K26"/>
    </row>
    <row r="27" spans="1:11" x14ac:dyDescent="0.3">
      <c r="A27" t="s">
        <v>0</v>
      </c>
      <c r="B27"/>
      <c r="C27" s="75">
        <f>'Vendor Worksheet'!C12</f>
        <v>0</v>
      </c>
      <c r="D27"/>
      <c r="E27"/>
      <c r="F27"/>
      <c r="G27"/>
      <c r="H27"/>
      <c r="I27"/>
      <c r="J27"/>
      <c r="K27"/>
    </row>
    <row r="28" spans="1:11" x14ac:dyDescent="0.3">
      <c r="A28" t="s">
        <v>4</v>
      </c>
      <c r="B28"/>
      <c r="C28" s="75" t="e">
        <f>'Vendor Worksheet'!C13</f>
        <v>#DIV/0!</v>
      </c>
      <c r="D28"/>
      <c r="E28"/>
      <c r="F28"/>
      <c r="G28"/>
      <c r="H28"/>
      <c r="I28"/>
      <c r="J28"/>
      <c r="K28"/>
    </row>
    <row r="29" spans="1:11" x14ac:dyDescent="0.3">
      <c r="A29" t="s">
        <v>3</v>
      </c>
      <c r="B29"/>
      <c r="C29" s="75" t="e">
        <f>'Vendor Worksheet'!C14</f>
        <v>#DIV/0!</v>
      </c>
      <c r="D29"/>
      <c r="E29"/>
      <c r="F29"/>
      <c r="G29"/>
      <c r="H29"/>
      <c r="I29"/>
      <c r="J29"/>
      <c r="K29"/>
    </row>
    <row r="30" spans="1:11" x14ac:dyDescent="0.3">
      <c r="A30" t="s">
        <v>2</v>
      </c>
      <c r="B30"/>
      <c r="C30" s="76" t="str">
        <f>Daily</f>
        <v>Hourly</v>
      </c>
      <c r="D30"/>
      <c r="E30"/>
      <c r="F30"/>
      <c r="G30"/>
      <c r="H30"/>
      <c r="I30"/>
      <c r="J30"/>
      <c r="K30"/>
    </row>
    <row r="31" spans="1:11" x14ac:dyDescent="0.3">
      <c r="A31"/>
      <c r="B31"/>
      <c r="C31" s="21"/>
      <c r="D31"/>
      <c r="E31"/>
      <c r="F31"/>
      <c r="G31"/>
      <c r="H31"/>
      <c r="I31"/>
      <c r="J31"/>
      <c r="K31"/>
    </row>
    <row r="32" spans="1:11" x14ac:dyDescent="0.3">
      <c r="A32"/>
      <c r="B32"/>
      <c r="C32" s="21"/>
      <c r="D32"/>
      <c r="E32"/>
      <c r="F32"/>
      <c r="G32"/>
      <c r="H32"/>
      <c r="I32"/>
      <c r="J32"/>
      <c r="K32"/>
    </row>
    <row r="33" spans="1:11" ht="14.25" customHeight="1" x14ac:dyDescent="0.3">
      <c r="A33" s="147" t="s">
        <v>173</v>
      </c>
      <c r="B33" s="147"/>
      <c r="C33" s="147"/>
      <c r="D33" s="147"/>
      <c r="E33" s="147"/>
      <c r="F33" s="147"/>
      <c r="G33" s="147"/>
      <c r="H33" s="147"/>
      <c r="I33" s="147"/>
      <c r="J33"/>
      <c r="K33"/>
    </row>
    <row r="34" spans="1:11" x14ac:dyDescent="0.3">
      <c r="A34" s="147"/>
      <c r="B34" s="147"/>
      <c r="C34" s="147"/>
      <c r="D34" s="147"/>
      <c r="E34" s="147"/>
      <c r="F34" s="147"/>
      <c r="G34" s="147"/>
      <c r="H34" s="147"/>
      <c r="I34" s="147"/>
      <c r="J34"/>
      <c r="K34"/>
    </row>
    <row r="35" spans="1:11" x14ac:dyDescent="0.3">
      <c r="A35" s="147"/>
      <c r="B35" s="147"/>
      <c r="C35" s="147"/>
      <c r="D35" s="147"/>
      <c r="E35" s="147"/>
      <c r="F35" s="147"/>
      <c r="G35" s="147"/>
      <c r="H35" s="147"/>
      <c r="I35" s="147"/>
      <c r="J35"/>
      <c r="K35"/>
    </row>
    <row r="36" spans="1:11" x14ac:dyDescent="0.3">
      <c r="A36" s="147"/>
      <c r="B36" s="147"/>
      <c r="C36" s="147"/>
      <c r="D36" s="147"/>
      <c r="E36" s="147"/>
      <c r="F36" s="147"/>
      <c r="G36" s="147"/>
      <c r="H36" s="147"/>
      <c r="I36" s="147"/>
      <c r="J36"/>
      <c r="K36"/>
    </row>
    <row r="37" spans="1:11" x14ac:dyDescent="0.3">
      <c r="A37" s="147"/>
      <c r="B37" s="147"/>
      <c r="C37" s="147"/>
      <c r="D37" s="147"/>
      <c r="E37" s="147"/>
      <c r="F37" s="147"/>
      <c r="G37" s="147"/>
      <c r="H37" s="147"/>
      <c r="I37" s="147"/>
      <c r="J37"/>
      <c r="K37"/>
    </row>
    <row r="38" spans="1:11" ht="24.75" customHeight="1" x14ac:dyDescent="0.3">
      <c r="A38" s="147"/>
      <c r="B38" s="147"/>
      <c r="C38" s="147"/>
      <c r="D38" s="147"/>
      <c r="E38" s="147"/>
      <c r="F38" s="147"/>
      <c r="G38" s="147"/>
      <c r="H38" s="147"/>
      <c r="I38" s="147"/>
      <c r="J38"/>
      <c r="K38"/>
    </row>
    <row r="39" spans="1:11" customFormat="1" x14ac:dyDescent="0.3">
      <c r="A39" t="s">
        <v>163</v>
      </c>
    </row>
    <row r="40" spans="1:11" customFormat="1" x14ac:dyDescent="0.3">
      <c r="A40" t="s">
        <v>164</v>
      </c>
    </row>
    <row r="41" spans="1:11" customFormat="1" x14ac:dyDescent="0.3"/>
    <row r="42" spans="1:11" customFormat="1" x14ac:dyDescent="0.3"/>
    <row r="43" spans="1:11" customFormat="1" x14ac:dyDescent="0.3">
      <c r="B43" s="102" t="s">
        <v>165</v>
      </c>
    </row>
    <row r="44" spans="1:11" customFormat="1" x14ac:dyDescent="0.3">
      <c r="B44" s="103" t="s">
        <v>166</v>
      </c>
    </row>
    <row r="45" spans="1:11" x14ac:dyDescent="0.3">
      <c r="A45" s="16"/>
      <c r="B45" s="16"/>
      <c r="C45" s="16"/>
      <c r="D45" s="16"/>
      <c r="E45" s="16"/>
      <c r="F45" s="16"/>
      <c r="G45" s="16"/>
      <c r="H45" s="16"/>
      <c r="I45" s="16"/>
      <c r="J45"/>
      <c r="K45"/>
    </row>
    <row r="46" spans="1:11" ht="4.95" customHeight="1" x14ac:dyDescent="0.3">
      <c r="A46"/>
      <c r="B46"/>
      <c r="C46"/>
      <c r="D46"/>
      <c r="E46"/>
      <c r="F46"/>
      <c r="G46"/>
      <c r="H46"/>
      <c r="I46"/>
      <c r="J46"/>
      <c r="K46"/>
    </row>
    <row r="47" spans="1:11" ht="4.95" customHeight="1" x14ac:dyDescent="0.3">
      <c r="A47"/>
      <c r="B47"/>
      <c r="C47"/>
      <c r="D47"/>
      <c r="E47"/>
      <c r="F47"/>
      <c r="G47"/>
      <c r="H47"/>
      <c r="I47"/>
      <c r="J47"/>
      <c r="K47"/>
    </row>
    <row r="48" spans="1:11" ht="11.4" customHeight="1" x14ac:dyDescent="0.3">
      <c r="A48"/>
      <c r="B48"/>
      <c r="C48"/>
      <c r="D48"/>
      <c r="E48"/>
      <c r="F48"/>
      <c r="G48"/>
      <c r="H48"/>
      <c r="I48"/>
      <c r="J48"/>
      <c r="K48"/>
    </row>
    <row r="49" ht="15" customHeight="1" x14ac:dyDescent="0.3"/>
  </sheetData>
  <sheetProtection algorithmName="SHA-512" hashValue="SxvuB0UFjuddqnWJXL2jaza2Rt8NTvDAZxNr9XczUzOCi0ICZp6M4KK7YNK4MuQlgRognUd9n6q/3bxE3NM+aw==" saltValue="Q3fqytKTEubeQeo2WpyW+A==" spinCount="100000" sheet="1" selectLockedCells="1"/>
  <mergeCells count="14">
    <mergeCell ref="C25:F25"/>
    <mergeCell ref="A33:I38"/>
    <mergeCell ref="C6:F6"/>
    <mergeCell ref="C10:F10"/>
    <mergeCell ref="C11:F11"/>
    <mergeCell ref="C12:F12"/>
    <mergeCell ref="C13:F13"/>
    <mergeCell ref="C24:F24"/>
    <mergeCell ref="C15:F15"/>
    <mergeCell ref="C16:F16"/>
    <mergeCell ref="C17:F17"/>
    <mergeCell ref="C22:F22"/>
    <mergeCell ref="C23:F23"/>
    <mergeCell ref="C18:F18"/>
  </mergeCells>
  <hyperlinks>
    <hyperlink ref="B44" r:id="rId1" xr:uid="{0CE8C125-1B92-4766-A8A0-D927106046EF}"/>
  </hyperlinks>
  <printOptions horizontalCentered="1"/>
  <pageMargins left="0.7" right="0.7" top="0.5" bottom="0.5" header="0.3" footer="0.3"/>
  <pageSetup scale="9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Vendor Worksheet Instructions</vt:lpstr>
      <vt:lpstr>Vendor Worksheet</vt:lpstr>
      <vt:lpstr>Certification Instructions</vt:lpstr>
      <vt:lpstr>Vendor Summary &amp; Certification</vt:lpstr>
      <vt:lpstr>Daily</vt:lpstr>
      <vt:lpstr>'Vendor Summary &amp; Certification'!Print_Area</vt:lpstr>
      <vt:lpstr>'Vendor Worksheet'!Print_Area</vt:lpstr>
    </vt:vector>
  </TitlesOfParts>
  <Manager>California Department of Developmental Services</Manager>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Minimum Wage Rate Adjustment Request 2020</dc:title>
  <dc:subject>Minimum Wage 2020</dc:subject>
  <dc:creator>California Department of Developmental Services</dc:creator>
  <cp:lastModifiedBy>Thalia Castro-Vega</cp:lastModifiedBy>
  <cp:lastPrinted>2025-01-03T15:22:26Z</cp:lastPrinted>
  <dcterms:created xsi:type="dcterms:W3CDTF">2014-03-02T16:48:59Z</dcterms:created>
  <dcterms:modified xsi:type="dcterms:W3CDTF">2025-01-03T15:23:26Z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6199b3df-9e41-42c1-b042-dce4aa7f0e4b</vt:lpwstr>
  </property>
  <property fmtid="{D5CDD505-2E9C-101B-9397-08002B2CF9AE}" pid="3" name="Workbook type">
    <vt:lpwstr>Custom</vt:lpwstr>
  </property>
  <property fmtid="{D5CDD505-2E9C-101B-9397-08002B2CF9AE}" pid="4" name="Workbook version">
    <vt:lpwstr>Custom</vt:lpwstr>
  </property>
</Properties>
</file>